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<sst xmlns="http://schemas.openxmlformats.org/spreadsheetml/2006/main" count="106" uniqueCount="89">
  <si>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</si>
  <si>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</si>
  <si>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</si>
  <si>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</si>
  <si>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</si>
  <si>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</si>
  <si>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</si>
  <si>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</si>
  <si>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</si>
  <si>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</si>
  <si>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</si>
  <si>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</si>
  <si>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</si>
  <si>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</si>
  <si>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</si>
  <si>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</si>
  <si>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</si>
  <si>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</si>
  <si>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</si>
  <si>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</si>
  <si>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</si>
  <si>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</si>
  <si>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</si>
  <si>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</si>
  <si>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</si>
  <si>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</si>
  <si>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</si>
  <si>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</si>
  <si>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</si>
  <si>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</si>
  <si>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</si>
  <si>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</si>
  <si>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</si>
  <si>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</si>
  <si>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</si>
  <si>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</si>
  <si>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</si>
  <si>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</si>
  <si>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</si>
  <si>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</si>
  <si>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</si>
  <si>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</si>
  <si>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</si>
  <si>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</si>
  <si>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</si>
  <si>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</si>
  <si>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</si>
  <si>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</si>
  <si>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</si>
  <si>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</si>
  <si>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</si>
  <si>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</si>
  <si>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</si>
  <si>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</si>
  <si>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</si>
  <si>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</si>
  <si>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</si>
  <si>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</si>
  <si>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</si>
  <si>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</si>
  <si>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</si>
  <si>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</si>
  <si>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</si>
  <si>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</si>
  <si>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</si>
  <si>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</si>
  <si>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</si>
  <si>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</si>
  <si>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</si>
  <si>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</si>
  <si>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</si>
  <si>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</si>
  <si>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3</t>
  </si>
  <si>
    <t xml:space="preserve">Ремонт ХВС                                        </t>
  </si>
  <si>
    <t>Сентябрь</t>
  </si>
  <si>
    <t xml:space="preserve">м         </t>
  </si>
  <si>
    <t>Май</t>
  </si>
  <si>
    <t xml:space="preserve">Ремонт канализации                                </t>
  </si>
  <si>
    <t>Январь</t>
  </si>
  <si>
    <t xml:space="preserve">Замена выключателей                               </t>
  </si>
  <si>
    <t xml:space="preserve">шт        </t>
  </si>
  <si>
    <t xml:space="preserve">Ремонт ЦО                                         </t>
  </si>
  <si>
    <t>Октябрь</t>
  </si>
  <si>
    <t xml:space="preserve">Ремонт щитов                                      </t>
  </si>
  <si>
    <t>Июль</t>
  </si>
  <si>
    <t xml:space="preserve">Очистка кровли                                    </t>
  </si>
  <si>
    <t>Март</t>
  </si>
  <si>
    <t xml:space="preserve">м2        </t>
  </si>
  <si>
    <t xml:space="preserve">Ремонт ЦО.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</si>
</sst>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1262.1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126.4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253.746</v>
      </c>
      <c r="D15" s="40">
        <f>D16+D22</f>
        <v>244.392</v>
      </c>
      <c r="E15" s="40">
        <f>E16+E22</f>
        <v>249.43526500000002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224.376</v>
      </c>
      <c r="D16" s="65">
        <v>216.176</v>
      </c>
      <c r="E16" s="23">
        <f>C16*0.1525+E19+E21</f>
        <v>244.95634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151.15800000000002</v>
      </c>
      <c r="D18" s="77"/>
      <c r="E18" s="75">
        <f>C18</f>
        <v>151.15800000000002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128.10000000000002</v>
      </c>
      <c r="D19" s="23"/>
      <c r="E19" s="23">
        <f>C19</f>
        <v>128.10000000000002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73.218</v>
      </c>
      <c r="D20" s="28"/>
      <c r="E20" s="113">
        <f>E16-E18</f>
        <v>93.79834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8.433</v>
      </c>
      <c r="C21" s="26">
        <f>C20/1.18</f>
        <v>62.04915254237289</v>
      </c>
      <c r="D21" s="26"/>
      <c r="E21" s="68">
        <v>82.639</v>
      </c>
      <c r="F21" s="170"/>
      <c r="G21" s="171"/>
      <c r="H21" s="26">
        <f>B21+C21-E21</f>
        <v>-12.156847457627109</v>
      </c>
      <c r="I21" s="3"/>
    </row>
    <row r="22" spans="1:9" ht="15" customHeight="1">
      <c r="A22" s="29" t="s">
        <v>4</v>
      </c>
      <c r="B22" s="81"/>
      <c r="C22" s="64">
        <v>29.37</v>
      </c>
      <c r="D22" s="66">
        <v>28.216</v>
      </c>
      <c r="E22" s="32">
        <f>C22*0.1525+E23</f>
        <v>4.478925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27.554</v>
      </c>
      <c r="C23" s="63">
        <f>C22/1.18</f>
        <v>24.889830508474578</v>
      </c>
      <c r="D23" s="26"/>
      <c r="E23" s="68">
        <v>0</v>
      </c>
      <c r="F23" s="170"/>
      <c r="G23" s="171"/>
      <c r="H23" s="26">
        <f>B23+C23-E23</f>
        <v>52.443830508474576</v>
      </c>
      <c r="I23" s="3"/>
    </row>
    <row r="24" spans="1:9" ht="19.5" customHeight="1">
      <c r="A24" s="25" t="s">
        <v>5</v>
      </c>
      <c r="B24" s="42"/>
      <c r="C24" s="43">
        <f>SUM(C26:C29)</f>
        <v>500.729</v>
      </c>
      <c r="D24" s="43">
        <f>SUM(D26:D29)</f>
        <v>484.77</v>
      </c>
      <c r="E24" s="43">
        <f>SUM(E26:E29)</f>
        <v>500.729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54.382</v>
      </c>
      <c r="D26" s="67">
        <v>53.722</v>
      </c>
      <c r="E26" s="13">
        <f>C26</f>
        <v>54.382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66.823</v>
      </c>
      <c r="D27" s="67">
        <v>66.006</v>
      </c>
      <c r="E27" s="13">
        <f>C27</f>
        <v>66.823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379.524</v>
      </c>
      <c r="D28" s="92">
        <v>365.042</v>
      </c>
      <c r="E28" s="77">
        <f>C28</f>
        <v>379.524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35.986999999999995</v>
      </c>
      <c r="C30" s="100">
        <f>C24+C15</f>
        <v>754.475</v>
      </c>
      <c r="D30" s="98">
        <f>D24+D15</f>
        <v>729.162</v>
      </c>
      <c r="E30" s="98">
        <f>E24+E15</f>
        <v>750.164265</v>
      </c>
      <c r="F30" s="127">
        <v>39.091</v>
      </c>
      <c r="G30" s="128"/>
      <c r="H30" s="99">
        <f>H21+H23</f>
        <v>40.28698305084747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93.79834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4.478925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4.478925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21</v>
      </c>
      <c r="G55" s="110"/>
      <c r="H55" s="86">
        <v>19.793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28</v>
      </c>
      <c r="G56" s="201"/>
      <c r="H56" s="86">
        <v>24.25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75</v>
      </c>
      <c r="F57" s="200">
        <v>6</v>
      </c>
      <c r="G57" s="201"/>
      <c r="H57" s="86">
        <v>1.052</v>
      </c>
    </row>
    <row r="58" spans="1:8" ht="10.5" customHeight="1">
      <c r="A58" s="107" t="s">
        <v>79</v>
      </c>
      <c r="B58" s="108"/>
      <c r="C58" s="109"/>
      <c r="D58" s="85" t="s">
        <v>78</v>
      </c>
      <c r="E58" s="85" t="s">
        <v>80</v>
      </c>
      <c r="F58" s="200">
        <v>2</v>
      </c>
      <c r="G58" s="201"/>
      <c r="H58" s="86">
        <v>0.097</v>
      </c>
    </row>
    <row r="59" spans="1:8" ht="10.5" customHeight="1">
      <c r="A59" s="107" t="s">
        <v>81</v>
      </c>
      <c r="B59" s="108"/>
      <c r="C59" s="109"/>
      <c r="D59" s="85" t="s">
        <v>82</v>
      </c>
      <c r="E59" s="85" t="s">
        <v>75</v>
      </c>
      <c r="F59" s="200">
        <v>44</v>
      </c>
      <c r="G59" s="201"/>
      <c r="H59" s="86">
        <v>34.646</v>
      </c>
    </row>
    <row r="60" spans="1:8" ht="10.5" customHeight="1">
      <c r="A60" s="107" t="s">
        <v>83</v>
      </c>
      <c r="B60" s="108"/>
      <c r="C60" s="109"/>
      <c r="D60" s="85" t="s">
        <v>84</v>
      </c>
      <c r="E60" s="85" t="s">
        <v>80</v>
      </c>
      <c r="F60" s="200">
        <v>1</v>
      </c>
      <c r="G60" s="201"/>
      <c r="H60" s="86">
        <v>0.623</v>
      </c>
    </row>
    <row r="61" spans="1:8" ht="10.5" customHeight="1">
      <c r="A61" s="107" t="s">
        <v>85</v>
      </c>
      <c r="B61" s="108"/>
      <c r="C61" s="109"/>
      <c r="D61" s="85" t="s">
        <v>86</v>
      </c>
      <c r="E61" s="85" t="s">
        <v>87</v>
      </c>
      <c r="F61" s="200">
        <v>47</v>
      </c>
      <c r="G61" s="201"/>
      <c r="H61" s="86">
        <v>1.88</v>
      </c>
    </row>
    <row r="62" spans="1:8" ht="10.5" customHeight="1">
      <c r="A62" s="107" t="s">
        <v>88</v>
      </c>
      <c r="B62" s="108"/>
      <c r="C62" s="109"/>
      <c r="D62" s="85" t="s">
        <v>82</v>
      </c>
      <c r="E62" s="85" t="s">
        <v>80</v>
      </c>
      <c r="F62" s="200">
        <v>1</v>
      </c>
      <c r="G62" s="201"/>
      <c r="H62" s="86">
        <v>0.298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82.639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/>
      <c r="B66" s="108"/>
      <c r="C66" s="109"/>
      <c r="D66" s="85"/>
      <c r="E66" s="85"/>
      <c r="F66" s="111"/>
      <c r="G66" s="110"/>
      <c r="H66" s="86"/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2013-03-06T12:01:27Z</dcterms:modified>
  <cp:category/>
  <cp:version/>
  <cp:contentType/>
  <cp:contentStatus/>
</cp:coreProperties>
</file>