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<sst xmlns="http://schemas.openxmlformats.org/spreadsheetml/2006/main" count="91" uniqueCount="82">
  <si>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</si>
  <si>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</si>
  <si>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</si>
  <si>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</si>
  <si>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</si>
  <si>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</si>
  <si>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</si>
  <si>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</si>
  <si>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</si>
  <si>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</si>
  <si>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</si>
  <si>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</si>
  <si>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</si>
  <si>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</si>
  <si>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</si>
  <si>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</si>
  <si>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</si>
  <si>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</si>
  <si>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</si>
  <si>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</si>
  <si>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</si>
  <si>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</si>
  <si>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</si>
  <si>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</si>
  <si>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</si>
  <si>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</si>
  <si>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</si>
  <si>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</si>
  <si>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</si>
  <si>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</si>
  <si>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</si>
  <si>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</si>
  <si>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</si>
  <si>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</si>
  <si>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</si>
  <si>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</si>
  <si>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</si>
  <si>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</si>
  <si>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</si>
  <si>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</si>
  <si>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</si>
  <si>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</si>
  <si>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</si>
  <si>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</si>
  <si>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</si>
  <si>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</si>
  <si>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</si>
  <si>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</si>
  <si>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</si>
  <si>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</si>
  <si>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</si>
  <si>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</si>
  <si>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</si>
  <si>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</si>
  <si>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</si>
  <si>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</si>
  <si>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</si>
  <si>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</si>
  <si>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</si>
  <si>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</si>
  <si>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</si>
  <si>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</si>
  <si>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</si>
  <si>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</si>
  <si>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</si>
  <si>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</si>
  <si>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</si>
  <si>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</si>
  <si>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</si>
  <si>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</si>
  <si>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</si>
  <si>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</si>
  <si>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КУЛИКОВА д 28</t>
  </si>
  <si>
    <t xml:space="preserve">Замена вентилей                                   </t>
  </si>
  <si>
    <t>Февраль</t>
  </si>
  <si>
    <t xml:space="preserve">шт.       </t>
  </si>
  <si>
    <t xml:space="preserve">Ремонт ХВС                                        </t>
  </si>
  <si>
    <t>Апрель</t>
  </si>
  <si>
    <t xml:space="preserve">м         </t>
  </si>
  <si>
    <t xml:space="preserve">Ремонт полов                                      </t>
  </si>
  <si>
    <t>Октябрь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</si>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</sst>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1423.5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32.8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289.105</v>
      </c>
      <c r="D15" s="40">
        <f>D16+D22</f>
        <v>283.663</v>
      </c>
      <c r="E15" s="40">
        <f>E16+E22</f>
        <v>228.4386311440678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253.132</v>
      </c>
      <c r="D16" s="65">
        <v>248.441</v>
      </c>
      <c r="E16" s="23">
        <f>C16*0.1525+E19+E21</f>
        <v>222.9527486440678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170.542</v>
      </c>
      <c r="D18" s="77"/>
      <c r="E18" s="75">
        <f>C18</f>
        <v>170.542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144.5271186440678</v>
      </c>
      <c r="D19" s="23"/>
      <c r="E19" s="23">
        <f>C19</f>
        <v>144.5271186440678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82.59</v>
      </c>
      <c r="D20" s="28"/>
      <c r="E20" s="113">
        <f>E16-E18</f>
        <v>52.41074864406781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17.027</v>
      </c>
      <c r="C21" s="26">
        <f>C20/1.18</f>
        <v>69.99152542372882</v>
      </c>
      <c r="D21" s="26"/>
      <c r="E21" s="68">
        <v>39.823</v>
      </c>
      <c r="F21" s="170"/>
      <c r="G21" s="171"/>
      <c r="H21" s="26">
        <f>B21+C21-E21</f>
        <v>47.19552542372882</v>
      </c>
      <c r="I21" s="3"/>
    </row>
    <row r="22" spans="1:9" ht="15" customHeight="1">
      <c r="A22" s="29" t="s">
        <v>4</v>
      </c>
      <c r="B22" s="81"/>
      <c r="C22" s="64">
        <v>35.973</v>
      </c>
      <c r="D22" s="66">
        <v>35.222</v>
      </c>
      <c r="E22" s="32">
        <f>C22*0.1525+E23</f>
        <v>5.4858825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76.15</v>
      </c>
      <c r="C23" s="63">
        <f>C22/1.18</f>
        <v>30.485593220338984</v>
      </c>
      <c r="D23" s="26"/>
      <c r="E23" s="68">
        <v>0</v>
      </c>
      <c r="F23" s="170"/>
      <c r="G23" s="171"/>
      <c r="H23" s="26">
        <f>B23+C23-E23</f>
        <v>106.63559322033899</v>
      </c>
      <c r="I23" s="3"/>
    </row>
    <row r="24" spans="1:9" ht="19.5" customHeight="1">
      <c r="A24" s="25" t="s">
        <v>5</v>
      </c>
      <c r="B24" s="42"/>
      <c r="C24" s="43">
        <f>SUM(C26:C29)</f>
        <v>620.028</v>
      </c>
      <c r="D24" s="43">
        <f>SUM(D26:D29)</f>
        <v>609.4399999999999</v>
      </c>
      <c r="E24" s="43">
        <f>SUM(E26:E29)</f>
        <v>620.028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86.085</v>
      </c>
      <c r="D26" s="67">
        <v>85.21</v>
      </c>
      <c r="E26" s="13">
        <f>C26</f>
        <v>86.085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105.78</v>
      </c>
      <c r="D27" s="67">
        <v>104.7</v>
      </c>
      <c r="E27" s="13">
        <f>C27</f>
        <v>105.78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428.163</v>
      </c>
      <c r="D28" s="92">
        <v>419.53</v>
      </c>
      <c r="E28" s="77">
        <f>C28</f>
        <v>428.163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93.177</v>
      </c>
      <c r="C30" s="100">
        <f>C24+C15</f>
        <v>909.133</v>
      </c>
      <c r="D30" s="98">
        <f>D24+D15</f>
        <v>893.103</v>
      </c>
      <c r="E30" s="98">
        <f>E24+E15</f>
        <v>848.4666311440678</v>
      </c>
      <c r="F30" s="127">
        <v>18.29</v>
      </c>
      <c r="G30" s="128"/>
      <c r="H30" s="99">
        <f>H21+H23</f>
        <v>153.8311186440678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52.41074864406781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5.4858825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5.4858825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0.351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42</v>
      </c>
      <c r="G56" s="201"/>
      <c r="H56" s="86">
        <v>37.26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4</v>
      </c>
      <c r="G57" s="201"/>
      <c r="H57" s="86">
        <v>2.212</v>
      </c>
    </row>
    <row r="58" spans="1:8" ht="9.75" customHeight="1">
      <c r="A58" s="147" t="s">
        <v>57</v>
      </c>
      <c r="B58" s="148"/>
      <c r="C58" s="149"/>
      <c r="D58" s="87"/>
      <c r="E58" s="87"/>
      <c r="F58" s="125"/>
      <c r="G58" s="126"/>
      <c r="H58" s="88">
        <f>SUM(H55:H57)</f>
        <v>39.823</v>
      </c>
    </row>
    <row r="59" spans="1:8" ht="37.5" customHeight="1" thickBot="1">
      <c r="A59" s="172" t="s">
        <v>71</v>
      </c>
      <c r="B59" s="172"/>
      <c r="C59" s="172"/>
      <c r="D59" s="172"/>
      <c r="E59" s="172"/>
      <c r="F59" s="172"/>
      <c r="G59" s="172"/>
      <c r="H59" s="172"/>
    </row>
    <row r="60" spans="1:8" ht="27.75" customHeight="1" thickBot="1">
      <c r="A60" s="115" t="s">
        <v>46</v>
      </c>
      <c r="B60" s="116"/>
      <c r="C60" s="129"/>
      <c r="D60" s="82" t="s">
        <v>45</v>
      </c>
      <c r="E60" s="83" t="s">
        <v>53</v>
      </c>
      <c r="F60" s="191" t="s">
        <v>44</v>
      </c>
      <c r="G60" s="129"/>
      <c r="H60" s="84" t="s">
        <v>54</v>
      </c>
    </row>
    <row r="61" spans="1:8" ht="10.5" customHeight="1">
      <c r="A61" s="107"/>
      <c r="B61" s="108"/>
      <c r="C61" s="109"/>
      <c r="D61" s="85"/>
      <c r="E61" s="85"/>
      <c r="F61" s="111"/>
      <c r="G61" s="110"/>
      <c r="H61" s="86"/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2013-03-06T12:02:02Z</dcterms:modified>
  <cp:category/>
  <cp:version/>
  <cp:contentType/>
  <cp:contentStatus/>
</cp:coreProperties>
</file>