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<sst xmlns="http://schemas.openxmlformats.org/spreadsheetml/2006/main" count="94" uniqueCount="84">
  <si>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</si>
  <si>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</si>
  <si>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</si>
  <si>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</si>
  <si>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</si>
  <si>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</si>
  <si>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</si>
  <si>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</si>
  <si>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</si>
  <si>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</si>
  <si>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</si>
  <si>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</si>
  <si>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</si>
  <si>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</si>
  <si>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</si>
  <si>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</si>
  <si>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</si>
  <si>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</si>
  <si>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</si>
  <si>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</si>
  <si>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</si>
  <si>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</si>
  <si>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</si>
  <si>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</si>
  <si>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</si>
  <si>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</si>
  <si>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</si>
  <si>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</si>
  <si>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</si>
  <si>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</si>
  <si>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</si>
  <si>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</si>
  <si>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</si>
  <si>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</si>
  <si>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</si>
  <si>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</si>
  <si>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</si>
  <si>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</si>
  <si>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</si>
  <si>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</si>
  <si>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</si>
  <si>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</si>
  <si>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</si>
  <si>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</si>
  <si>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</si>
  <si>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</si>
  <si>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</si>
  <si>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</si>
  <si>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</si>
  <si>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</si>
  <si>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</si>
  <si>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</si>
  <si>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</si>
  <si>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</si>
  <si>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</si>
  <si>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</si>
  <si>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</si>
  <si>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</si>
  <si>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</si>
  <si>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</si>
  <si>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</si>
  <si>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</si>
  <si>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</si>
  <si>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</si>
  <si>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</si>
  <si>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</si>
  <si>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</si>
  <si>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</si>
  <si>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</si>
  <si>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</si>
  <si>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</si>
  <si>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</si>
  <si>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пр-кт ЛЕНИНА д 103</t>
  </si>
  <si>
    <t xml:space="preserve">Ремонт забора                                     </t>
  </si>
  <si>
    <t>Июнь</t>
  </si>
  <si>
    <t xml:space="preserve">м2        </t>
  </si>
  <si>
    <t xml:space="preserve">Ремонт ЦО                                         </t>
  </si>
  <si>
    <t>Август</t>
  </si>
  <si>
    <t xml:space="preserve">м         </t>
  </si>
  <si>
    <t xml:space="preserve">Очистка кровли                                    </t>
  </si>
  <si>
    <t>Апрель</t>
  </si>
  <si>
    <t xml:space="preserve">Услуги а/крана                                    </t>
  </si>
  <si>
    <t>Сентябрь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</si>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</sst>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1410.9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190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282.403</v>
      </c>
      <c r="D15" s="40">
        <f>D16+D22</f>
        <v>279.961</v>
      </c>
      <c r="E15" s="40">
        <f>E16+E22</f>
        <v>194.2869320762712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250.83</v>
      </c>
      <c r="D16" s="65">
        <v>248.612</v>
      </c>
      <c r="E16" s="23">
        <f>C16*0.1525+E19+E21</f>
        <v>189.4720495762712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168.75</v>
      </c>
      <c r="D18" s="77"/>
      <c r="E18" s="75">
        <f>C18</f>
        <v>168.75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143.0084745762712</v>
      </c>
      <c r="D19" s="23"/>
      <c r="E19" s="23">
        <f>C19</f>
        <v>143.0084745762712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82.08</v>
      </c>
      <c r="D20" s="28"/>
      <c r="E20" s="113">
        <f>E16-E18</f>
        <v>20.72204957627119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-92.393</v>
      </c>
      <c r="C21" s="26">
        <f>C20/1.18</f>
        <v>69.55932203389831</v>
      </c>
      <c r="D21" s="26"/>
      <c r="E21" s="68">
        <v>8.212</v>
      </c>
      <c r="F21" s="170"/>
      <c r="G21" s="171"/>
      <c r="H21" s="26">
        <f>B21+C21-E21</f>
        <v>-31.04567796610169</v>
      </c>
      <c r="I21" s="3"/>
    </row>
    <row r="22" spans="1:9" ht="15" customHeight="1">
      <c r="A22" s="29" t="s">
        <v>4</v>
      </c>
      <c r="B22" s="81"/>
      <c r="C22" s="64">
        <v>31.573</v>
      </c>
      <c r="D22" s="66">
        <v>31.349</v>
      </c>
      <c r="E22" s="32">
        <f>C22*0.1525+E23</f>
        <v>4.8148825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71.044</v>
      </c>
      <c r="C23" s="63">
        <f>C22/1.18</f>
        <v>26.75677966101695</v>
      </c>
      <c r="D23" s="26"/>
      <c r="E23" s="68">
        <v>0</v>
      </c>
      <c r="F23" s="170"/>
      <c r="G23" s="171"/>
      <c r="H23" s="26">
        <f>B23+C23-E23</f>
        <v>97.80077966101695</v>
      </c>
      <c r="I23" s="3"/>
    </row>
    <row r="24" spans="1:9" ht="19.5" customHeight="1">
      <c r="A24" s="25" t="s">
        <v>5</v>
      </c>
      <c r="B24" s="42"/>
      <c r="C24" s="43">
        <f>SUM(C26:C29)</f>
        <v>594.906</v>
      </c>
      <c r="D24" s="43">
        <f>SUM(D26:D29)</f>
        <v>591.451</v>
      </c>
      <c r="E24" s="43">
        <f>SUM(E26:E29)</f>
        <v>594.906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76.561</v>
      </c>
      <c r="D26" s="67">
        <v>76.972</v>
      </c>
      <c r="E26" s="13">
        <f>C26</f>
        <v>76.561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94.077</v>
      </c>
      <c r="D27" s="67">
        <v>94.576</v>
      </c>
      <c r="E27" s="13">
        <f>C27</f>
        <v>94.077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424.268</v>
      </c>
      <c r="D28" s="92">
        <v>419.903</v>
      </c>
      <c r="E28" s="77">
        <f>C28</f>
        <v>424.268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-21.349000000000004</v>
      </c>
      <c r="C30" s="100">
        <f>C24+C15</f>
        <v>877.309</v>
      </c>
      <c r="D30" s="98">
        <f>D24+D15</f>
        <v>871.412</v>
      </c>
      <c r="E30" s="98">
        <f>E24+E15</f>
        <v>789.1929320762712</v>
      </c>
      <c r="F30" s="127">
        <v>38.079</v>
      </c>
      <c r="G30" s="128"/>
      <c r="H30" s="99">
        <f>H21+H23</f>
        <v>66.75510169491525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20.72204957627119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4.8148825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4.8148825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3.6</v>
      </c>
      <c r="G55" s="110"/>
      <c r="H55" s="86">
        <v>1.929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</v>
      </c>
      <c r="G56" s="201"/>
      <c r="H56" s="86">
        <v>0.723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75</v>
      </c>
      <c r="F57" s="200">
        <v>64</v>
      </c>
      <c r="G57" s="201"/>
      <c r="H57" s="86">
        <v>2.56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83</v>
      </c>
      <c r="F58" s="200">
        <v>2</v>
      </c>
      <c r="G58" s="201"/>
      <c r="H58" s="86">
        <v>3</v>
      </c>
    </row>
    <row r="59" spans="1:8" ht="9.75" customHeight="1">
      <c r="A59" s="147" t="s">
        <v>57</v>
      </c>
      <c r="B59" s="148"/>
      <c r="C59" s="149"/>
      <c r="D59" s="87"/>
      <c r="E59" s="87"/>
      <c r="F59" s="125"/>
      <c r="G59" s="126"/>
      <c r="H59" s="88">
        <f>SUM(H55:H58)</f>
        <v>8.212</v>
      </c>
    </row>
    <row r="60" spans="1:8" ht="37.5" customHeight="1" thickBot="1">
      <c r="A60" s="172" t="s">
        <v>71</v>
      </c>
      <c r="B60" s="172"/>
      <c r="C60" s="172"/>
      <c r="D60" s="172"/>
      <c r="E60" s="172"/>
      <c r="F60" s="172"/>
      <c r="G60" s="172"/>
      <c r="H60" s="172"/>
    </row>
    <row r="61" spans="1:8" ht="27.75" customHeight="1" thickBot="1">
      <c r="A61" s="115" t="s">
        <v>46</v>
      </c>
      <c r="B61" s="116"/>
      <c r="C61" s="129"/>
      <c r="D61" s="82" t="s">
        <v>45</v>
      </c>
      <c r="E61" s="83" t="s">
        <v>53</v>
      </c>
      <c r="F61" s="191" t="s">
        <v>44</v>
      </c>
      <c r="G61" s="129"/>
      <c r="H61" s="84" t="s">
        <v>54</v>
      </c>
    </row>
    <row r="62" spans="1:8" ht="10.5" customHeight="1">
      <c r="A62" s="107"/>
      <c r="B62" s="108"/>
      <c r="C62" s="109"/>
      <c r="D62" s="85"/>
      <c r="E62" s="85"/>
      <c r="F62" s="111"/>
      <c r="G62" s="110"/>
      <c r="H62" s="86"/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2013-03-06T12:02:03Z</dcterms:modified>
  <cp:category/>
  <cp:version/>
  <cp:contentType/>
  <cp:contentStatus/>
</cp:coreProperties>
</file>