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<sst xmlns="http://schemas.openxmlformats.org/spreadsheetml/2006/main" count="103" uniqueCount="87">
  <si>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</si>
  <si>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</si>
  <si>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</si>
  <si>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</si>
  <si>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</si>
  <si>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</si>
  <si>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</si>
  <si>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</si>
  <si>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</si>
  <si>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</si>
  <si>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</si>
  <si>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</si>
  <si>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</si>
  <si>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</si>
  <si>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</si>
  <si>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</si>
  <si>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</si>
  <si>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</si>
  <si>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</si>
  <si>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</si>
  <si>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</si>
  <si>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</si>
  <si>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</si>
  <si>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</si>
  <si>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</si>
  <si>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</si>
  <si>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</si>
  <si>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</si>
  <si>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</si>
  <si>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</si>
  <si>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</si>
  <si>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</si>
  <si>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</si>
  <si>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</si>
  <si>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</si>
  <si>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</si>
  <si>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</si>
  <si>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</si>
  <si>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</si>
  <si>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</si>
  <si>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</si>
  <si>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</si>
  <si>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</si>
  <si>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</si>
  <si>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</si>
  <si>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</si>
  <si>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</si>
  <si>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</si>
  <si>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</si>
  <si>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</si>
  <si>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</si>
  <si>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</si>
  <si>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</si>
  <si>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</si>
  <si>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</si>
  <si>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</si>
  <si>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</si>
  <si>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</si>
  <si>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</si>
  <si>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</si>
  <si>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</si>
  <si>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</si>
  <si>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</si>
  <si>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</si>
  <si>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</si>
  <si>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</si>
  <si>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</si>
  <si>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</si>
  <si>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</si>
  <si>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</si>
  <si>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</si>
  <si>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</si>
  <si>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18 корп 2  </t>
  </si>
  <si>
    <t xml:space="preserve">Ремонт ХВС                                        </t>
  </si>
  <si>
    <t>Июль</t>
  </si>
  <si>
    <t xml:space="preserve">м         </t>
  </si>
  <si>
    <t>Май</t>
  </si>
  <si>
    <t xml:space="preserve">Ремонт канализации                                </t>
  </si>
  <si>
    <t>Сентябрь</t>
  </si>
  <si>
    <t>Апрель</t>
  </si>
  <si>
    <t xml:space="preserve">Ремонт ЦО                                         </t>
  </si>
  <si>
    <t xml:space="preserve">Ремонт щитов                                      </t>
  </si>
  <si>
    <t>Декабрь</t>
  </si>
  <si>
    <t xml:space="preserve">шт        </t>
  </si>
  <si>
    <t>Ремонт мягкой кровли</t>
  </si>
  <si>
    <t>Ноябрь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</si>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</sst>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1935.9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414.6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378.262</v>
      </c>
      <c r="D15" s="40">
        <f>D16+D22</f>
        <v>402.968</v>
      </c>
      <c r="E15" s="40">
        <f>E16+E22</f>
        <v>493.2849211016949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344.164</v>
      </c>
      <c r="D16" s="65">
        <v>366.261</v>
      </c>
      <c r="E16" s="23">
        <f>C16*0.1525+E19+E21</f>
        <v>346.23497610169494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231.844</v>
      </c>
      <c r="D18" s="77"/>
      <c r="E18" s="75">
        <f>C18</f>
        <v>231.844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196.47796610169493</v>
      </c>
      <c r="D19" s="23"/>
      <c r="E19" s="23">
        <f>C19</f>
        <v>196.47796610169493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112.32</v>
      </c>
      <c r="D20" s="28"/>
      <c r="E20" s="113">
        <f>E16-E18</f>
        <v>114.39097610169495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-34.819</v>
      </c>
      <c r="C21" s="26">
        <f>C20/1.18</f>
        <v>95.1864406779661</v>
      </c>
      <c r="D21" s="26"/>
      <c r="E21" s="68">
        <v>97.272</v>
      </c>
      <c r="F21" s="170"/>
      <c r="G21" s="171"/>
      <c r="H21" s="26">
        <f>B21+C21-E21</f>
        <v>-36.904559322033904</v>
      </c>
      <c r="I21" s="3"/>
    </row>
    <row r="22" spans="1:9" ht="15" customHeight="1">
      <c r="A22" s="29" t="s">
        <v>4</v>
      </c>
      <c r="B22" s="81"/>
      <c r="C22" s="64">
        <v>34.098</v>
      </c>
      <c r="D22" s="66">
        <v>36.707</v>
      </c>
      <c r="E22" s="32">
        <f>C22*0.1525+E23</f>
        <v>147.04994499999998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-223.594</v>
      </c>
      <c r="C23" s="63">
        <f>C22/1.18</f>
        <v>28.896610169491527</v>
      </c>
      <c r="D23" s="26"/>
      <c r="E23" s="68">
        <v>141.85</v>
      </c>
      <c r="F23" s="170"/>
      <c r="G23" s="171"/>
      <c r="H23" s="26">
        <f>B23+C23-E23</f>
        <v>-336.54738983050845</v>
      </c>
      <c r="I23" s="3"/>
    </row>
    <row r="24" spans="1:9" ht="19.5" customHeight="1">
      <c r="A24" s="25" t="s">
        <v>5</v>
      </c>
      <c r="B24" s="42"/>
      <c r="C24" s="43">
        <f>SUM(C26:C29)</f>
        <v>832.1030000000001</v>
      </c>
      <c r="D24" s="43">
        <f>SUM(D26:D29)</f>
        <v>873.3820000000001</v>
      </c>
      <c r="E24" s="43">
        <f>SUM(E26:E29)</f>
        <v>832.1030000000001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112.151</v>
      </c>
      <c r="D26" s="67">
        <v>113.598</v>
      </c>
      <c r="E26" s="13">
        <f>C26</f>
        <v>112.151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137.812</v>
      </c>
      <c r="D27" s="67">
        <v>139.539</v>
      </c>
      <c r="E27" s="13">
        <f>C27</f>
        <v>137.812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582.14</v>
      </c>
      <c r="D28" s="92">
        <v>620.245</v>
      </c>
      <c r="E28" s="77">
        <f>C28</f>
        <v>582.14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-258.413</v>
      </c>
      <c r="C30" s="100">
        <f>C24+C15</f>
        <v>1210.365</v>
      </c>
      <c r="D30" s="98">
        <f>D24+D15</f>
        <v>1276.3500000000001</v>
      </c>
      <c r="E30" s="98">
        <f>E24+E15</f>
        <v>1325.387921101695</v>
      </c>
      <c r="F30" s="127">
        <v>10.424</v>
      </c>
      <c r="G30" s="128"/>
      <c r="H30" s="99">
        <f>H21+H23</f>
        <v>-373.45194915254234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114.39097610169495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147.04994499999998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147.04994499999998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12</v>
      </c>
      <c r="G55" s="110"/>
      <c r="H55" s="86">
        <v>12.511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12</v>
      </c>
      <c r="G56" s="201"/>
      <c r="H56" s="86">
        <v>12.907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75</v>
      </c>
      <c r="F57" s="200">
        <v>106</v>
      </c>
      <c r="G57" s="201"/>
      <c r="H57" s="86">
        <v>69.278</v>
      </c>
    </row>
    <row r="58" spans="1:8" ht="10.5" customHeight="1">
      <c r="A58" s="107" t="s">
        <v>77</v>
      </c>
      <c r="B58" s="108"/>
      <c r="C58" s="109"/>
      <c r="D58" s="85" t="s">
        <v>79</v>
      </c>
      <c r="E58" s="85" t="s">
        <v>75</v>
      </c>
      <c r="F58" s="200">
        <v>6.5</v>
      </c>
      <c r="G58" s="201"/>
      <c r="H58" s="86">
        <v>1.048</v>
      </c>
    </row>
    <row r="59" spans="1:8" ht="10.5" customHeight="1">
      <c r="A59" s="107" t="s">
        <v>80</v>
      </c>
      <c r="B59" s="108"/>
      <c r="C59" s="109"/>
      <c r="D59" s="85" t="s">
        <v>74</v>
      </c>
      <c r="E59" s="85" t="s">
        <v>75</v>
      </c>
      <c r="F59" s="200">
        <v>3</v>
      </c>
      <c r="G59" s="201"/>
      <c r="H59" s="86">
        <v>0.925</v>
      </c>
    </row>
    <row r="60" spans="1:8" ht="10.5" customHeight="1">
      <c r="A60" s="107" t="s">
        <v>81</v>
      </c>
      <c r="B60" s="108"/>
      <c r="C60" s="109"/>
      <c r="D60" s="85" t="s">
        <v>82</v>
      </c>
      <c r="E60" s="85" t="s">
        <v>83</v>
      </c>
      <c r="F60" s="200">
        <v>1</v>
      </c>
      <c r="G60" s="201"/>
      <c r="H60" s="86">
        <v>0.603</v>
      </c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SUM(H55:H60)</f>
        <v>97.27199999999999</v>
      </c>
    </row>
    <row r="62" spans="1:8" ht="37.5" customHeight="1" thickBot="1">
      <c r="A62" s="172" t="s">
        <v>71</v>
      </c>
      <c r="B62" s="172"/>
      <c r="C62" s="172"/>
      <c r="D62" s="172"/>
      <c r="E62" s="172"/>
      <c r="F62" s="172"/>
      <c r="G62" s="172"/>
      <c r="H62" s="172"/>
    </row>
    <row r="63" spans="1:8" ht="27.75" customHeight="1" thickBot="1">
      <c r="A63" s="115" t="s">
        <v>46</v>
      </c>
      <c r="B63" s="116"/>
      <c r="C63" s="129"/>
      <c r="D63" s="82" t="s">
        <v>45</v>
      </c>
      <c r="E63" s="83" t="s">
        <v>53</v>
      </c>
      <c r="F63" s="191" t="s">
        <v>44</v>
      </c>
      <c r="G63" s="129"/>
      <c r="H63" s="84" t="s">
        <v>54</v>
      </c>
    </row>
    <row r="64" spans="1:8" ht="10.5" customHeight="1">
      <c r="A64" s="107" t="s">
        <v>84</v>
      </c>
      <c r="B64" s="108"/>
      <c r="C64" s="109"/>
      <c r="D64" s="85" t="s">
        <v>85</v>
      </c>
      <c r="E64" s="85" t="s">
        <v>86</v>
      </c>
      <c r="F64" s="111">
        <v>232.2</v>
      </c>
      <c r="G64" s="110"/>
      <c r="H64" s="86">
        <v>141.85</v>
      </c>
    </row>
    <row r="65" spans="1:8" ht="9.75" customHeight="1">
      <c r="A65" s="147" t="s">
        <v>57</v>
      </c>
      <c r="B65" s="148"/>
      <c r="C65" s="149"/>
      <c r="D65" s="87"/>
      <c r="E65" s="87"/>
      <c r="F65" s="125"/>
      <c r="G65" s="126"/>
      <c r="H65" s="88">
        <f>SUM(H64:H64)</f>
        <v>141.85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2013-03-06T12:00:56Z</dcterms:modified>
  <cp:category/>
  <cp:version/>
  <cp:contentType/>
  <cp:contentStatus/>
</cp:coreProperties>
</file>