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<sst xmlns="http://schemas.openxmlformats.org/spreadsheetml/2006/main" count="103" uniqueCount="88">
  <si>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</si>
  <si>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</si>
  <si>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</si>
  <si>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</si>
  <si>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</si>
  <si>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</si>
  <si>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</si>
  <si>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</si>
  <si>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</si>
  <si>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</si>
  <si>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</si>
  <si>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</si>
  <si>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</si>
  <si>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</si>
  <si>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</si>
  <si>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</si>
  <si>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</si>
  <si>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</si>
  <si>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</si>
  <si>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</si>
  <si>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</si>
  <si>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</si>
  <si>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</si>
  <si>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</si>
  <si>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</si>
  <si>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</si>
  <si>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</si>
  <si>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</si>
  <si>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</si>
  <si>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</si>
  <si>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</si>
  <si>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</si>
  <si>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</si>
  <si>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</si>
  <si>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</si>
  <si>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</si>
  <si>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</si>
  <si>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</si>
  <si>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</si>
  <si>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</si>
  <si>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</si>
  <si>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</si>
  <si>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</si>
  <si>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</si>
  <si>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</si>
  <si>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</si>
  <si>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</si>
  <si>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</si>
  <si>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</si>
  <si>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</si>
  <si>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</si>
  <si>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</si>
  <si>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</si>
  <si>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</si>
  <si>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</si>
  <si>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</si>
  <si>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</si>
  <si>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</si>
  <si>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</si>
  <si>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</si>
  <si>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</si>
  <si>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</si>
  <si>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</si>
  <si>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</si>
  <si>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</si>
  <si>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</si>
  <si>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</si>
  <si>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</si>
  <si>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</si>
  <si>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</si>
  <si>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</si>
  <si>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</si>
  <si>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ВЛАДИМИРСКОГО д 31</t>
  </si>
  <si>
    <t xml:space="preserve">Замена выключателей                               </t>
  </si>
  <si>
    <t>Январь</t>
  </si>
  <si>
    <t xml:space="preserve">шт        </t>
  </si>
  <si>
    <t xml:space="preserve">Ремонт щитов                                      </t>
  </si>
  <si>
    <t>Ноябрь</t>
  </si>
  <si>
    <t xml:space="preserve">Очистка кровли                                    </t>
  </si>
  <si>
    <t>Апрель</t>
  </si>
  <si>
    <t xml:space="preserve">м2        </t>
  </si>
  <si>
    <t>Февраль</t>
  </si>
  <si>
    <t xml:space="preserve">Ремонт канализации, ЦО                            </t>
  </si>
  <si>
    <t xml:space="preserve">м         </t>
  </si>
  <si>
    <t xml:space="preserve">Ремонт ЦО.                                        </t>
  </si>
  <si>
    <t>Октябрь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</si>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</sst>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958.9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35.7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194.347</v>
      </c>
      <c r="D15" s="40">
        <f>D16+D22</f>
        <v>179.66500000000002</v>
      </c>
      <c r="E15" s="40">
        <f>E16+E22</f>
        <v>139.40125648305087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170.473</v>
      </c>
      <c r="D16" s="65">
        <v>157.65</v>
      </c>
      <c r="E16" s="23">
        <f>C16*0.1525+E19+E21</f>
        <v>135.76047148305088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115.72300000000001</v>
      </c>
      <c r="D18" s="77"/>
      <c r="E18" s="75">
        <f>C18</f>
        <v>115.72300000000001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98.07033898305086</v>
      </c>
      <c r="D19" s="23"/>
      <c r="E19" s="23">
        <f>C19</f>
        <v>98.07033898305086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54.75</v>
      </c>
      <c r="D20" s="28"/>
      <c r="E20" s="113">
        <f>E16-E18</f>
        <v>20.037471483050865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-70.832</v>
      </c>
      <c r="C21" s="26">
        <f>C20/1.18</f>
        <v>46.398305084745765</v>
      </c>
      <c r="D21" s="26"/>
      <c r="E21" s="68">
        <v>11.693</v>
      </c>
      <c r="F21" s="170"/>
      <c r="G21" s="171"/>
      <c r="H21" s="26">
        <f>B21+C21-E21</f>
        <v>-36.12669491525423</v>
      </c>
      <c r="I21" s="3"/>
    </row>
    <row r="22" spans="1:9" ht="15" customHeight="1">
      <c r="A22" s="29" t="s">
        <v>4</v>
      </c>
      <c r="B22" s="81"/>
      <c r="C22" s="64">
        <v>23.874</v>
      </c>
      <c r="D22" s="66">
        <v>22.015</v>
      </c>
      <c r="E22" s="32">
        <f>C22*0.1525+E23</f>
        <v>3.6407849999999997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-129.2</v>
      </c>
      <c r="C23" s="63">
        <f>C22/1.18</f>
        <v>20.23220338983051</v>
      </c>
      <c r="D23" s="26"/>
      <c r="E23" s="68">
        <v>0</v>
      </c>
      <c r="F23" s="170"/>
      <c r="G23" s="171"/>
      <c r="H23" s="26">
        <f>B23+C23-E23</f>
        <v>-108.96779661016947</v>
      </c>
      <c r="I23" s="3"/>
    </row>
    <row r="24" spans="1:9" ht="19.5" customHeight="1">
      <c r="A24" s="25" t="s">
        <v>5</v>
      </c>
      <c r="B24" s="42"/>
      <c r="C24" s="43">
        <f>SUM(C26:C29)</f>
        <v>387.334</v>
      </c>
      <c r="D24" s="43">
        <f>SUM(D26:D29)</f>
        <v>363.299</v>
      </c>
      <c r="E24" s="43">
        <f>SUM(E26:E29)</f>
        <v>387.334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44.412</v>
      </c>
      <c r="D26" s="67">
        <v>43.362</v>
      </c>
      <c r="E26" s="13">
        <f>C26</f>
        <v>44.412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54.573</v>
      </c>
      <c r="D27" s="67">
        <v>53.285</v>
      </c>
      <c r="E27" s="13">
        <f>C27</f>
        <v>54.573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288.349</v>
      </c>
      <c r="D28" s="92">
        <v>266.652</v>
      </c>
      <c r="E28" s="77">
        <f>C28</f>
        <v>288.349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-200.03199999999998</v>
      </c>
      <c r="C30" s="100">
        <f>C24+C15</f>
        <v>581.681</v>
      </c>
      <c r="D30" s="98">
        <f>D24+D15</f>
        <v>542.9639999999999</v>
      </c>
      <c r="E30" s="98">
        <f>E24+E15</f>
        <v>526.7352564830509</v>
      </c>
      <c r="F30" s="127">
        <v>86.76</v>
      </c>
      <c r="G30" s="128"/>
      <c r="H30" s="99">
        <f>H21+H23</f>
        <v>-145.0944915254237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20.037471483050865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3.6407849999999997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3.6407849999999997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0.046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</v>
      </c>
      <c r="G56" s="201"/>
      <c r="H56" s="86">
        <v>0.514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151</v>
      </c>
      <c r="G57" s="201"/>
      <c r="H57" s="86">
        <v>4.53</v>
      </c>
    </row>
    <row r="58" spans="1:8" ht="10.5" customHeight="1">
      <c r="A58" s="107" t="s">
        <v>78</v>
      </c>
      <c r="B58" s="108"/>
      <c r="C58" s="109"/>
      <c r="D58" s="85" t="s">
        <v>81</v>
      </c>
      <c r="E58" s="85" t="s">
        <v>80</v>
      </c>
      <c r="F58" s="200">
        <v>41</v>
      </c>
      <c r="G58" s="201"/>
      <c r="H58" s="86">
        <v>1.64</v>
      </c>
    </row>
    <row r="59" spans="1:8" ht="10.5" customHeight="1">
      <c r="A59" s="107" t="s">
        <v>82</v>
      </c>
      <c r="B59" s="108"/>
      <c r="C59" s="109"/>
      <c r="D59" s="85" t="s">
        <v>77</v>
      </c>
      <c r="E59" s="85" t="s">
        <v>83</v>
      </c>
      <c r="F59" s="200">
        <v>1.5</v>
      </c>
      <c r="G59" s="201"/>
      <c r="H59" s="86">
        <v>0.84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75</v>
      </c>
      <c r="F60" s="200">
        <v>2</v>
      </c>
      <c r="G60" s="201"/>
      <c r="H60" s="86">
        <v>0.123</v>
      </c>
    </row>
    <row r="61" spans="1:8" ht="10.5" customHeight="1">
      <c r="A61" s="107" t="s">
        <v>86</v>
      </c>
      <c r="B61" s="108"/>
      <c r="C61" s="109"/>
      <c r="D61" s="85" t="s">
        <v>74</v>
      </c>
      <c r="E61" s="85" t="s">
        <v>87</v>
      </c>
      <c r="F61" s="200">
        <v>4</v>
      </c>
      <c r="G61" s="201"/>
      <c r="H61" s="86">
        <v>4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11.693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2013-03-06T12:01:10Z</dcterms:modified>
  <cp:category/>
  <cp:version/>
  <cp:contentType/>
  <cp:contentStatus/>
</cp:coreProperties>
</file>