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<sst xmlns="http://schemas.openxmlformats.org/spreadsheetml/2006/main" count="115" uniqueCount="95">
  <si>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</si>
  <si>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</si>
  <si>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</si>
  <si>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</si>
  <si>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</si>
  <si>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</si>
  <si>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</si>
  <si>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</si>
  <si>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</si>
  <si>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</si>
  <si>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</si>
  <si>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</si>
  <si>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</si>
  <si>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</si>
  <si>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</si>
  <si>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</si>
  <si>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</si>
  <si>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</si>
  <si>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</si>
  <si>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</si>
  <si>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</si>
  <si>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</si>
  <si>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</si>
  <si>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</si>
  <si>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</si>
  <si>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</si>
  <si>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</si>
  <si>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</si>
  <si>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</si>
  <si>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</si>
  <si>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</si>
  <si>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</si>
  <si>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</si>
  <si>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</si>
  <si>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</si>
  <si>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</si>
  <si>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</si>
  <si>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</si>
  <si>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</si>
  <si>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</si>
  <si>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</si>
  <si>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</si>
  <si>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</si>
  <si>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</si>
  <si>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</si>
  <si>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</si>
  <si>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</si>
  <si>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</si>
  <si>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</si>
  <si>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</si>
  <si>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</si>
  <si>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</si>
  <si>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</si>
  <si>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</si>
  <si>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</si>
  <si>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</si>
  <si>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</si>
  <si>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</si>
  <si>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</si>
  <si>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</si>
  <si>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</si>
  <si>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</si>
  <si>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</si>
  <si>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</si>
  <si>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</si>
  <si>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</si>
  <si>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</si>
  <si>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</si>
  <si>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</si>
  <si>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</si>
  <si>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</si>
  <si>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</si>
  <si>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ЖУКОВСКОГО д 15 корп 1  </t>
  </si>
  <si>
    <t>Замена вентилей (врезки стояков ц/о+ труба ПП 20м/п)</t>
  </si>
  <si>
    <t>Май</t>
  </si>
  <si>
    <t xml:space="preserve">шт.       </t>
  </si>
  <si>
    <t>Остекление ()</t>
  </si>
  <si>
    <t>Октябрь</t>
  </si>
  <si>
    <t xml:space="preserve">кв. м.    </t>
  </si>
  <si>
    <t>Ремонт ХВС (ст.кв.1,4,7,10,13)</t>
  </si>
  <si>
    <t>Декабрь</t>
  </si>
  <si>
    <t xml:space="preserve">м         </t>
  </si>
  <si>
    <t>Ремонт ХВС (ст.кв.14,17,20)</t>
  </si>
  <si>
    <t>Ремонт стен (цоколь)</t>
  </si>
  <si>
    <t xml:space="preserve">м2        </t>
  </si>
  <si>
    <t>Ремонт дверей (+остекл.-0,55м2,цем.полы-2,35м2)</t>
  </si>
  <si>
    <t>Январь</t>
  </si>
  <si>
    <t xml:space="preserve">шт        </t>
  </si>
  <si>
    <t>Ремонт ЦО (под фундаментом дома)</t>
  </si>
  <si>
    <t>Июнь</t>
  </si>
  <si>
    <t>Ремонт щитов (+10 м/п эл.пров.,1 свет.,1 автомат)</t>
  </si>
  <si>
    <t>Март</t>
  </si>
  <si>
    <t>Устройство забора ()</t>
  </si>
  <si>
    <t>Установка узлов учёта электричества ()</t>
  </si>
  <si>
    <t>Установка узлов учета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</si>
</sst>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2994.8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111.7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667.772</v>
      </c>
      <c r="D15" s="27">
        <f>D16+D22</f>
        <v>657.26</v>
      </c>
      <c r="E15" s="27">
        <f>E16+E22</f>
        <v>859.0481113559324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585.604</v>
      </c>
      <c r="D16" s="43">
        <v>576.857</v>
      </c>
      <c r="E16" s="17">
        <f>C16*0.1525+E19+E21</f>
        <v>583.3284913559323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388.30600000000004</v>
      </c>
      <c r="D18" s="54"/>
      <c r="E18" s="52">
        <f>C18</f>
        <v>388.30600000000004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329.0728813559323</v>
      </c>
      <c r="D19" s="17"/>
      <c r="E19" s="17">
        <f>C19</f>
        <v>329.0728813559323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197.298</v>
      </c>
      <c r="D20" s="19"/>
      <c r="E20" s="83">
        <f>E16-E18</f>
        <v>195.0224913559323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111.228</v>
      </c>
      <c r="C21" s="18">
        <f>C20/1.18</f>
        <v>167.20169491525425</v>
      </c>
      <c r="D21" s="18"/>
      <c r="E21" s="46">
        <v>164.951</v>
      </c>
      <c r="F21" s="183"/>
      <c r="G21" s="184"/>
      <c r="H21" s="92">
        <f>B21+C21-E21</f>
        <v>113.47869491525424</v>
      </c>
      <c r="I21" s="2"/>
    </row>
    <row r="22" spans="1:9" ht="15" customHeight="1">
      <c r="A22" s="104" t="s">
        <v>4</v>
      </c>
      <c r="B22" s="57"/>
      <c r="C22" s="42">
        <v>82.168</v>
      </c>
      <c r="D22" s="44">
        <v>80.403</v>
      </c>
      <c r="E22" s="21">
        <f>C22*0.1525+E23</f>
        <v>275.71962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156.925</v>
      </c>
      <c r="C23" s="41">
        <f>C22/1.18</f>
        <v>69.63389830508476</v>
      </c>
      <c r="D23" s="18"/>
      <c r="E23" s="46">
        <v>263.189</v>
      </c>
      <c r="F23" s="183"/>
      <c r="G23" s="184"/>
      <c r="H23" s="92">
        <f>B23+C23-E23</f>
        <v>-36.630101694915254</v>
      </c>
      <c r="I23" s="2"/>
    </row>
    <row r="24" spans="1:9" ht="19.5" customHeight="1">
      <c r="A24" s="105" t="s">
        <v>5</v>
      </c>
      <c r="B24" s="29"/>
      <c r="C24" s="30">
        <f>SUM(C26:C29)</f>
        <v>1342.0369999999998</v>
      </c>
      <c r="D24" s="30">
        <f>SUM(D26:D29)</f>
        <v>1321.4950000000001</v>
      </c>
      <c r="E24" s="30">
        <f>SUM(E26:E29)</f>
        <v>1342.0369999999998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145.618</v>
      </c>
      <c r="D26" s="45">
        <v>143.97</v>
      </c>
      <c r="E26" s="11">
        <f>C26</f>
        <v>145.618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179.004</v>
      </c>
      <c r="D27" s="45">
        <v>176.979</v>
      </c>
      <c r="E27" s="11">
        <f>C27</f>
        <v>179.004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1017.415</v>
      </c>
      <c r="D28" s="65">
        <v>1000.546</v>
      </c>
      <c r="E28" s="54">
        <f>C28</f>
        <v>1017.415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268.153</v>
      </c>
      <c r="C30" s="71">
        <f>C24+C15</f>
        <v>2009.8089999999997</v>
      </c>
      <c r="D30" s="69">
        <f>D24+D15</f>
        <v>1978.755</v>
      </c>
      <c r="E30" s="69">
        <f>E24+E15</f>
        <v>2201.085111355932</v>
      </c>
      <c r="F30" s="142">
        <v>52.566</v>
      </c>
      <c r="G30" s="143"/>
      <c r="H30" s="70">
        <f>H21+H23</f>
        <v>76.84859322033898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195.0224913559323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275.71962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275.71962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65</v>
      </c>
      <c r="G55" s="80"/>
      <c r="H55" s="108">
        <v>80.622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2.83</v>
      </c>
      <c r="G56" s="215"/>
      <c r="H56" s="216">
        <v>1.322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23</v>
      </c>
      <c r="G57" s="215"/>
      <c r="H57" s="216">
        <v>23.599</v>
      </c>
    </row>
    <row r="58" spans="1:8" ht="10.5" customHeight="1">
      <c r="A58" s="213" t="s">
        <v>82</v>
      </c>
      <c r="B58" s="78"/>
      <c r="C58" s="79"/>
      <c r="D58" s="61" t="s">
        <v>74</v>
      </c>
      <c r="E58" s="61" t="s">
        <v>81</v>
      </c>
      <c r="F58" s="214">
        <v>12</v>
      </c>
      <c r="G58" s="215"/>
      <c r="H58" s="216">
        <v>10.262</v>
      </c>
    </row>
    <row r="59" spans="1:8" ht="10.5" customHeight="1">
      <c r="A59" s="213" t="s">
        <v>83</v>
      </c>
      <c r="B59" s="78"/>
      <c r="C59" s="79"/>
      <c r="D59" s="61" t="s">
        <v>74</v>
      </c>
      <c r="E59" s="61" t="s">
        <v>84</v>
      </c>
      <c r="F59" s="214">
        <v>8.6</v>
      </c>
      <c r="G59" s="215"/>
      <c r="H59" s="216">
        <v>1.949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87</v>
      </c>
      <c r="F60" s="214">
        <v>1</v>
      </c>
      <c r="G60" s="215"/>
      <c r="H60" s="216">
        <v>6.626</v>
      </c>
    </row>
    <row r="61" spans="1:8" ht="10.5" customHeight="1">
      <c r="A61" s="213" t="s">
        <v>88</v>
      </c>
      <c r="B61" s="78"/>
      <c r="C61" s="79"/>
      <c r="D61" s="61" t="s">
        <v>89</v>
      </c>
      <c r="E61" s="61" t="s">
        <v>81</v>
      </c>
      <c r="F61" s="214">
        <v>7</v>
      </c>
      <c r="G61" s="215"/>
      <c r="H61" s="216">
        <v>14.945</v>
      </c>
    </row>
    <row r="62" spans="1:8" ht="10.5" customHeight="1">
      <c r="A62" s="213" t="s">
        <v>90</v>
      </c>
      <c r="B62" s="78"/>
      <c r="C62" s="79"/>
      <c r="D62" s="61" t="s">
        <v>91</v>
      </c>
      <c r="E62" s="61" t="s">
        <v>87</v>
      </c>
      <c r="F62" s="214">
        <v>1</v>
      </c>
      <c r="G62" s="215"/>
      <c r="H62" s="216">
        <v>1.832</v>
      </c>
    </row>
    <row r="63" spans="1:8" ht="10.5" customHeight="1">
      <c r="A63" s="213" t="s">
        <v>92</v>
      </c>
      <c r="B63" s="78"/>
      <c r="C63" s="79"/>
      <c r="D63" s="61" t="s">
        <v>74</v>
      </c>
      <c r="E63" s="61" t="s">
        <v>84</v>
      </c>
      <c r="F63" s="214">
        <v>19.8</v>
      </c>
      <c r="G63" s="215"/>
      <c r="H63" s="216">
        <v>14.053</v>
      </c>
    </row>
    <row r="64" spans="1:8" ht="10.5" customHeight="1">
      <c r="A64" s="213" t="s">
        <v>93</v>
      </c>
      <c r="B64" s="78"/>
      <c r="C64" s="79"/>
      <c r="D64" s="61" t="s">
        <v>74</v>
      </c>
      <c r="E64" s="61" t="s">
        <v>75</v>
      </c>
      <c r="F64" s="214">
        <v>1</v>
      </c>
      <c r="G64" s="215"/>
      <c r="H64" s="216">
        <v>9.741</v>
      </c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SUM(H55:H64)</f>
        <v>164.95100000000002</v>
      </c>
    </row>
    <row r="66" spans="1:8" ht="37.5" customHeight="1" thickBot="1">
      <c r="A66" s="185" t="s">
        <v>65</v>
      </c>
      <c r="B66" s="185"/>
      <c r="C66" s="185"/>
      <c r="D66" s="185"/>
      <c r="E66" s="185"/>
      <c r="F66" s="185"/>
      <c r="G66" s="185"/>
      <c r="H66" s="185"/>
    </row>
    <row r="67" spans="1:8" ht="27.75" customHeight="1" thickBot="1">
      <c r="A67" s="134" t="s">
        <v>45</v>
      </c>
      <c r="B67" s="135"/>
      <c r="C67" s="144"/>
      <c r="D67" s="58" t="s">
        <v>44</v>
      </c>
      <c r="E67" s="59" t="s">
        <v>52</v>
      </c>
      <c r="F67" s="204" t="s">
        <v>43</v>
      </c>
      <c r="G67" s="144"/>
      <c r="H67" s="60" t="s">
        <v>53</v>
      </c>
    </row>
    <row r="68" spans="1:8" ht="10.5" customHeight="1">
      <c r="A68" s="110" t="s">
        <v>94</v>
      </c>
      <c r="B68" s="78"/>
      <c r="C68" s="79"/>
      <c r="D68" s="61" t="s">
        <v>89</v>
      </c>
      <c r="E68" s="61" t="s">
        <v>75</v>
      </c>
      <c r="F68" s="81">
        <v>1</v>
      </c>
      <c r="G68" s="80"/>
      <c r="H68" s="108">
        <v>263.189</v>
      </c>
    </row>
    <row r="69" spans="1:8" ht="9.75" customHeight="1">
      <c r="A69" s="160" t="s">
        <v>56</v>
      </c>
      <c r="B69" s="161"/>
      <c r="C69" s="162"/>
      <c r="D69" s="62"/>
      <c r="E69" s="62"/>
      <c r="F69" s="140"/>
      <c r="G69" s="141"/>
      <c r="H69" s="109">
        <f>SUM(H68:H68)</f>
        <v>263.189</v>
      </c>
    </row>
  </sheetData>
  <mergeCells count="67"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9:G69"/>
    <mergeCell ref="F30:G30"/>
    <mergeCell ref="F65:G65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2014-03-18T07:34:42Z</dcterms:modified>
  <cp:category/>
  <cp:version/>
  <cp:contentType/>
  <cp:contentStatus/>
</cp:coreProperties>
</file>