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<sst xmlns="http://schemas.openxmlformats.org/spreadsheetml/2006/main" count="136" uniqueCount="104">
  <si>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</si>
  <si>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</si>
  <si>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</si>
  <si>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</si>
  <si>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</si>
  <si>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</si>
  <si>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</si>
  <si>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</si>
  <si>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</si>
  <si>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</si>
  <si>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</si>
  <si>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</si>
  <si>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</si>
  <si>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</si>
  <si>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</si>
  <si>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</si>
  <si>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</si>
  <si>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</si>
  <si>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</si>
  <si>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</si>
  <si>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</si>
  <si>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</si>
  <si>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</si>
  <si>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</si>
  <si>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</si>
  <si>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</si>
  <si>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</si>
  <si>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</si>
  <si>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</si>
  <si>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</si>
  <si>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</si>
  <si>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</si>
  <si>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</si>
  <si>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</si>
  <si>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</si>
  <si>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</si>
  <si>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</si>
  <si>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</si>
  <si>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</si>
  <si>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</si>
  <si>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</si>
  <si>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</si>
  <si>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</si>
  <si>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</si>
  <si>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</si>
  <si>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</si>
  <si>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</si>
  <si>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</si>
  <si>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</si>
  <si>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</si>
  <si>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</si>
  <si>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</si>
  <si>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</si>
  <si>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</si>
  <si>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</si>
  <si>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</si>
  <si>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</si>
  <si>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</si>
  <si>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</si>
  <si>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</si>
  <si>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</si>
  <si>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</si>
  <si>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</si>
  <si>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</si>
  <si>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</si>
  <si>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</si>
  <si>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</si>
  <si>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</si>
  <si>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</si>
  <si>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</si>
  <si>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</si>
  <si>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</si>
  <si>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КАЛИНИНА д 15</t>
  </si>
  <si>
    <t>Ремонт электропроводки (подвал)</t>
  </si>
  <si>
    <t>Июль</t>
  </si>
  <si>
    <t xml:space="preserve">м.        </t>
  </si>
  <si>
    <t>Замена водосточных труб (+4 колена с лестницы)</t>
  </si>
  <si>
    <t>Март</t>
  </si>
  <si>
    <t xml:space="preserve">м         </t>
  </si>
  <si>
    <t>Замена водосточных труб (+8 колен)</t>
  </si>
  <si>
    <t>Май</t>
  </si>
  <si>
    <t>Ремонт металлической кровли (установка заплат)</t>
  </si>
  <si>
    <t>Апрель</t>
  </si>
  <si>
    <t xml:space="preserve">м2        </t>
  </si>
  <si>
    <t>Замена светильников (1,2,4,6 подъезд)</t>
  </si>
  <si>
    <t>Февраль</t>
  </si>
  <si>
    <t xml:space="preserve">шт        </t>
  </si>
  <si>
    <t>Замена светильников ()</t>
  </si>
  <si>
    <t>Сентябрь</t>
  </si>
  <si>
    <t>Ремонт стен (цоколь)</t>
  </si>
  <si>
    <t>Ремонт дверей (4 под.)</t>
  </si>
  <si>
    <t>Ремонт окон (чердак)</t>
  </si>
  <si>
    <t>Июнь</t>
  </si>
  <si>
    <t>Ремонт задвижек (ц/о)</t>
  </si>
  <si>
    <t>Ноябрь</t>
  </si>
  <si>
    <t>Ремонт щитов (+свет.6п.)</t>
  </si>
  <si>
    <t>Очистка кровли (с а/вышки)</t>
  </si>
  <si>
    <t>Декабрь</t>
  </si>
  <si>
    <t>Очистка кровли ()</t>
  </si>
  <si>
    <t>Январь</t>
  </si>
  <si>
    <t>Услуги автовышки ()</t>
  </si>
  <si>
    <t xml:space="preserve">час       </t>
  </si>
  <si>
    <t>Услуги автовышки (Установка воронки)</t>
  </si>
  <si>
    <t>Ремонт отопления.. (п/п ду=25мм)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</si>
</sst>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right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4485.7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110.4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1031.64388</v>
      </c>
      <c r="D15" s="27">
        <f>D16+D22</f>
        <v>977.625</v>
      </c>
      <c r="E15" s="27">
        <f>E16+E22</f>
        <v>875.0926069542375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897.94212</v>
      </c>
      <c r="D16" s="43">
        <v>856.016</v>
      </c>
      <c r="E16" s="17">
        <f>C16*0.1525+E19+E21</f>
        <v>854.7030885542374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581.616</v>
      </c>
      <c r="D18" s="54"/>
      <c r="E18" s="52">
        <f>C18</f>
        <v>581.616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492.8949152542373</v>
      </c>
      <c r="D19" s="17"/>
      <c r="E19" s="17">
        <f>C19</f>
        <v>492.8949152542373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316.32612</v>
      </c>
      <c r="D20" s="19"/>
      <c r="E20" s="83">
        <f>E16-E18</f>
        <v>273.0870885542374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296.095</v>
      </c>
      <c r="C21" s="18">
        <f>C20/1.18</f>
        <v>268.0729830508475</v>
      </c>
      <c r="D21" s="18"/>
      <c r="E21" s="46">
        <v>224.872</v>
      </c>
      <c r="F21" s="148"/>
      <c r="G21" s="149"/>
      <c r="H21" s="92">
        <f>B21+C21-E21</f>
        <v>339.2959830508475</v>
      </c>
      <c r="I21" s="2"/>
    </row>
    <row r="22" spans="1:9" ht="15" customHeight="1">
      <c r="A22" s="104" t="s">
        <v>4</v>
      </c>
      <c r="B22" s="57"/>
      <c r="C22" s="42">
        <v>133.70176</v>
      </c>
      <c r="D22" s="44">
        <v>121.609</v>
      </c>
      <c r="E22" s="21">
        <f>C22*0.1525+E23</f>
        <v>20.3895184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94.63</v>
      </c>
      <c r="C23" s="41">
        <f>C22/1.18</f>
        <v>113.30657627118646</v>
      </c>
      <c r="D23" s="18"/>
      <c r="E23" s="46">
        <v>0</v>
      </c>
      <c r="F23" s="148"/>
      <c r="G23" s="149"/>
      <c r="H23" s="92">
        <f>B23+C23-E23</f>
        <v>207.93657627118645</v>
      </c>
      <c r="I23" s="2"/>
    </row>
    <row r="24" spans="1:9" ht="19.5" customHeight="1">
      <c r="A24" s="105" t="s">
        <v>5</v>
      </c>
      <c r="B24" s="29"/>
      <c r="C24" s="30">
        <f>SUM(C26:C29)</f>
        <v>1246.505</v>
      </c>
      <c r="D24" s="30">
        <f>SUM(D26:D29)</f>
        <v>1255.756</v>
      </c>
      <c r="E24" s="30">
        <f>SUM(E26:E29)</f>
        <v>1166.08563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160.627</v>
      </c>
      <c r="D26" s="45">
        <v>163.329</v>
      </c>
      <c r="E26" s="11">
        <f>C26</f>
        <v>160.627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218.115</v>
      </c>
      <c r="D27" s="45">
        <v>220.168</v>
      </c>
      <c r="E27" s="11">
        <f>C27+4.34533</f>
        <v>222.46033</v>
      </c>
      <c r="F27" s="197"/>
      <c r="G27" s="198"/>
      <c r="H27" s="94">
        <f>C27-E27</f>
        <v>-4.34532999999999</v>
      </c>
      <c r="I27" s="2"/>
    </row>
    <row r="28" spans="1:9" ht="15.75" customHeight="1">
      <c r="A28" s="106" t="s">
        <v>54</v>
      </c>
      <c r="B28" s="66"/>
      <c r="C28" s="65">
        <v>867.763</v>
      </c>
      <c r="D28" s="65">
        <v>872.259</v>
      </c>
      <c r="E28" s="54">
        <f>C28-84.7647</f>
        <v>782.9983</v>
      </c>
      <c r="F28" s="197"/>
      <c r="G28" s="198"/>
      <c r="H28" s="90">
        <f>C28-E28</f>
        <v>84.76470000000006</v>
      </c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390.725</v>
      </c>
      <c r="C30" s="71">
        <f>C24+C15</f>
        <v>2278.14888</v>
      </c>
      <c r="D30" s="69">
        <f>D24+D15</f>
        <v>2233.3810000000003</v>
      </c>
      <c r="E30" s="69">
        <f>E24+E15</f>
        <v>2041.1782369542375</v>
      </c>
      <c r="F30" s="214">
        <v>154.533</v>
      </c>
      <c r="G30" s="215"/>
      <c r="H30" s="70">
        <f>H21+H23+H27</f>
        <v>542.8872293220339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273.0870885542374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20.3895184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20.3895184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500</v>
      </c>
      <c r="G55" s="80"/>
      <c r="H55" s="108">
        <v>94.589</v>
      </c>
    </row>
    <row r="56" spans="1:8" ht="10.5" customHeight="1">
      <c r="A56" s="128" t="s">
        <v>76</v>
      </c>
      <c r="B56" s="78"/>
      <c r="C56" s="79"/>
      <c r="D56" s="61" t="s">
        <v>77</v>
      </c>
      <c r="E56" s="61" t="s">
        <v>78</v>
      </c>
      <c r="F56" s="129">
        <v>14.8</v>
      </c>
      <c r="G56" s="130"/>
      <c r="H56" s="131">
        <v>8.107</v>
      </c>
    </row>
    <row r="57" spans="1:8" ht="10.5" customHeight="1">
      <c r="A57" s="128" t="s">
        <v>79</v>
      </c>
      <c r="B57" s="78"/>
      <c r="C57" s="79"/>
      <c r="D57" s="61" t="s">
        <v>80</v>
      </c>
      <c r="E57" s="61" t="s">
        <v>78</v>
      </c>
      <c r="F57" s="129">
        <v>6.25</v>
      </c>
      <c r="G57" s="130"/>
      <c r="H57" s="131">
        <v>5.185</v>
      </c>
    </row>
    <row r="58" spans="1:8" ht="10.5" customHeight="1">
      <c r="A58" s="128" t="s">
        <v>81</v>
      </c>
      <c r="B58" s="78"/>
      <c r="C58" s="79"/>
      <c r="D58" s="61" t="s">
        <v>82</v>
      </c>
      <c r="E58" s="61" t="s">
        <v>83</v>
      </c>
      <c r="F58" s="129">
        <v>0.28</v>
      </c>
      <c r="G58" s="130"/>
      <c r="H58" s="131">
        <v>1.457</v>
      </c>
    </row>
    <row r="59" spans="1:8" ht="10.5" customHeight="1">
      <c r="A59" s="128" t="s">
        <v>84</v>
      </c>
      <c r="B59" s="78"/>
      <c r="C59" s="79"/>
      <c r="D59" s="61" t="s">
        <v>85</v>
      </c>
      <c r="E59" s="61" t="s">
        <v>86</v>
      </c>
      <c r="F59" s="129">
        <v>4</v>
      </c>
      <c r="G59" s="130"/>
      <c r="H59" s="131">
        <v>0.506</v>
      </c>
    </row>
    <row r="60" spans="1:8" ht="10.5" customHeight="1">
      <c r="A60" s="128" t="s">
        <v>87</v>
      </c>
      <c r="B60" s="78"/>
      <c r="C60" s="79"/>
      <c r="D60" s="61" t="s">
        <v>88</v>
      </c>
      <c r="E60" s="61" t="s">
        <v>86</v>
      </c>
      <c r="F60" s="129">
        <v>1</v>
      </c>
      <c r="G60" s="130"/>
      <c r="H60" s="131">
        <v>0.325</v>
      </c>
    </row>
    <row r="61" spans="1:8" ht="10.5" customHeight="1">
      <c r="A61" s="128" t="s">
        <v>89</v>
      </c>
      <c r="B61" s="78"/>
      <c r="C61" s="79"/>
      <c r="D61" s="61" t="s">
        <v>80</v>
      </c>
      <c r="E61" s="61" t="s">
        <v>83</v>
      </c>
      <c r="F61" s="129">
        <v>108.8</v>
      </c>
      <c r="G61" s="130"/>
      <c r="H61" s="131">
        <v>20.993</v>
      </c>
    </row>
    <row r="62" spans="1:8" ht="10.5" customHeight="1">
      <c r="A62" s="128" t="s">
        <v>90</v>
      </c>
      <c r="B62" s="78"/>
      <c r="C62" s="79"/>
      <c r="D62" s="61" t="s">
        <v>82</v>
      </c>
      <c r="E62" s="61" t="s">
        <v>86</v>
      </c>
      <c r="F62" s="129">
        <v>2</v>
      </c>
      <c r="G62" s="130"/>
      <c r="H62" s="131">
        <v>10.345</v>
      </c>
    </row>
    <row r="63" spans="1:8" ht="10.5" customHeight="1">
      <c r="A63" s="128" t="s">
        <v>91</v>
      </c>
      <c r="B63" s="78"/>
      <c r="C63" s="79"/>
      <c r="D63" s="61" t="s">
        <v>92</v>
      </c>
      <c r="E63" s="61" t="s">
        <v>86</v>
      </c>
      <c r="F63" s="129">
        <v>2</v>
      </c>
      <c r="G63" s="130"/>
      <c r="H63" s="131">
        <v>6.175</v>
      </c>
    </row>
    <row r="64" spans="1:8" ht="10.5" customHeight="1">
      <c r="A64" s="128" t="s">
        <v>93</v>
      </c>
      <c r="B64" s="78"/>
      <c r="C64" s="79"/>
      <c r="D64" s="61" t="s">
        <v>94</v>
      </c>
      <c r="E64" s="61" t="s">
        <v>86</v>
      </c>
      <c r="F64" s="129">
        <v>4</v>
      </c>
      <c r="G64" s="130"/>
      <c r="H64" s="131">
        <v>2.876</v>
      </c>
    </row>
    <row r="65" spans="1:8" ht="10.5" customHeight="1">
      <c r="A65" s="128" t="s">
        <v>95</v>
      </c>
      <c r="B65" s="78"/>
      <c r="C65" s="79"/>
      <c r="D65" s="61" t="s">
        <v>94</v>
      </c>
      <c r="E65" s="61" t="s">
        <v>86</v>
      </c>
      <c r="F65" s="129">
        <v>1</v>
      </c>
      <c r="G65" s="130"/>
      <c r="H65" s="131">
        <v>1.693</v>
      </c>
    </row>
    <row r="66" spans="1:8" ht="10.5" customHeight="1">
      <c r="A66" s="128" t="s">
        <v>96</v>
      </c>
      <c r="B66" s="78"/>
      <c r="C66" s="79"/>
      <c r="D66" s="61" t="s">
        <v>97</v>
      </c>
      <c r="E66" s="61" t="s">
        <v>83</v>
      </c>
      <c r="F66" s="129">
        <v>137</v>
      </c>
      <c r="G66" s="130"/>
      <c r="H66" s="131">
        <v>1.507</v>
      </c>
    </row>
    <row r="67" spans="1:8" ht="10.5" customHeight="1">
      <c r="A67" s="128" t="s">
        <v>98</v>
      </c>
      <c r="B67" s="78"/>
      <c r="C67" s="79"/>
      <c r="D67" s="61" t="s">
        <v>99</v>
      </c>
      <c r="E67" s="61" t="s">
        <v>83</v>
      </c>
      <c r="F67" s="129">
        <v>622</v>
      </c>
      <c r="G67" s="130"/>
      <c r="H67" s="131">
        <v>25.354</v>
      </c>
    </row>
    <row r="68" spans="1:8" ht="10.5" customHeight="1">
      <c r="A68" s="128" t="s">
        <v>98</v>
      </c>
      <c r="B68" s="78"/>
      <c r="C68" s="79"/>
      <c r="D68" s="61" t="s">
        <v>77</v>
      </c>
      <c r="E68" s="61" t="s">
        <v>83</v>
      </c>
      <c r="F68" s="129">
        <v>488</v>
      </c>
      <c r="G68" s="130"/>
      <c r="H68" s="131">
        <v>17.664</v>
      </c>
    </row>
    <row r="69" spans="1:8" ht="10.5" customHeight="1">
      <c r="A69" s="128" t="s">
        <v>98</v>
      </c>
      <c r="B69" s="78"/>
      <c r="C69" s="79"/>
      <c r="D69" s="61" t="s">
        <v>85</v>
      </c>
      <c r="E69" s="61" t="s">
        <v>83</v>
      </c>
      <c r="F69" s="129">
        <v>540</v>
      </c>
      <c r="G69" s="130"/>
      <c r="H69" s="131">
        <v>19.546</v>
      </c>
    </row>
    <row r="70" spans="1:8" ht="10.5" customHeight="1">
      <c r="A70" s="128" t="s">
        <v>100</v>
      </c>
      <c r="B70" s="78"/>
      <c r="C70" s="79"/>
      <c r="D70" s="61" t="s">
        <v>77</v>
      </c>
      <c r="E70" s="61" t="s">
        <v>101</v>
      </c>
      <c r="F70" s="129">
        <v>6.5</v>
      </c>
      <c r="G70" s="130"/>
      <c r="H70" s="131">
        <v>6.5</v>
      </c>
    </row>
    <row r="71" spans="1:8" ht="10.5" customHeight="1">
      <c r="A71" s="128" t="s">
        <v>102</v>
      </c>
      <c r="B71" s="78"/>
      <c r="C71" s="79"/>
      <c r="D71" s="61" t="s">
        <v>85</v>
      </c>
      <c r="E71" s="61" t="s">
        <v>101</v>
      </c>
      <c r="F71" s="129">
        <v>1</v>
      </c>
      <c r="G71" s="130"/>
      <c r="H71" s="131">
        <v>1</v>
      </c>
    </row>
    <row r="72" spans="1:8" ht="10.5" customHeight="1">
      <c r="A72" s="128" t="s">
        <v>103</v>
      </c>
      <c r="B72" s="78"/>
      <c r="C72" s="79"/>
      <c r="D72" s="61" t="s">
        <v>77</v>
      </c>
      <c r="E72" s="61" t="s">
        <v>78</v>
      </c>
      <c r="F72" s="129">
        <v>2</v>
      </c>
      <c r="G72" s="130"/>
      <c r="H72" s="131">
        <v>1.05</v>
      </c>
    </row>
    <row r="73" spans="1:8" ht="9.75" customHeight="1">
      <c r="A73" s="150" t="s">
        <v>56</v>
      </c>
      <c r="B73" s="151"/>
      <c r="C73" s="132"/>
      <c r="D73" s="62"/>
      <c r="E73" s="62"/>
      <c r="F73" s="212"/>
      <c r="G73" s="213"/>
      <c r="H73" s="109">
        <f>SUM(H55:H72)</f>
        <v>224.872</v>
      </c>
    </row>
    <row r="74" spans="1:8" ht="37.5" customHeight="1" thickBot="1">
      <c r="A74" s="152" t="s">
        <v>65</v>
      </c>
      <c r="B74" s="152"/>
      <c r="C74" s="152"/>
      <c r="D74" s="152"/>
      <c r="E74" s="152"/>
      <c r="F74" s="152"/>
      <c r="G74" s="152"/>
      <c r="H74" s="152"/>
    </row>
    <row r="75" spans="1:8" ht="27.75" customHeight="1" thickBot="1">
      <c r="A75" s="191" t="s">
        <v>45</v>
      </c>
      <c r="B75" s="192"/>
      <c r="C75" s="139"/>
      <c r="D75" s="58" t="s">
        <v>44</v>
      </c>
      <c r="E75" s="59" t="s">
        <v>52</v>
      </c>
      <c r="F75" s="138" t="s">
        <v>43</v>
      </c>
      <c r="G75" s="139"/>
      <c r="H75" s="60" t="s">
        <v>53</v>
      </c>
    </row>
    <row r="76" spans="1:8" ht="10.5" customHeight="1">
      <c r="A76" s="110"/>
      <c r="B76" s="78"/>
      <c r="C76" s="79"/>
      <c r="D76" s="61"/>
      <c r="E76" s="61"/>
      <c r="F76" s="81"/>
      <c r="G76" s="80"/>
      <c r="H76" s="108"/>
    </row>
    <row r="77" spans="1:8" ht="9.75" customHeight="1">
      <c r="A77" s="150" t="s">
        <v>56</v>
      </c>
      <c r="B77" s="151"/>
      <c r="C77" s="132"/>
      <c r="D77" s="62"/>
      <c r="E77" s="62"/>
      <c r="F77" s="212"/>
      <c r="G77" s="213"/>
      <c r="H77" s="109">
        <f>SUM(H76:H76)</f>
        <v>0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77:G77"/>
    <mergeCell ref="F30:G30"/>
    <mergeCell ref="F73:G73"/>
    <mergeCell ref="A75:C7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77:C77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73:C73"/>
    <mergeCell ref="A74:H74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75:G75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2014-04-09T06:15:14Z</dcterms:modified>
  <cp:category/>
  <cp:version/>
  <cp:contentType/>
  <cp:contentStatus/>
</cp:coreProperties>
</file>