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'Лист1'!$A$1:$H$70</definedName>
  </definedNames>
  <calcPr fullCalcOnLoad="1"/>
</workbook>
</file>

<file path=xl/sharedStrings.xml><?xml version="1.0" encoding="utf-8"?>
<sst xmlns="http://schemas.openxmlformats.org/spreadsheetml/2006/main" count="115" uniqueCount="93">
  <si>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</si>
  <si>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</si>
  <si>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</si>
  <si>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</si>
  <si>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</si>
  <si>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</si>
  <si>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</si>
  <si>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</si>
  <si>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</si>
  <si>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</si>
  <si>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</si>
  <si>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</si>
  <si>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</si>
  <si>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</si>
  <si>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</si>
  <si>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</si>
  <si>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</si>
  <si>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</si>
  <si>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</si>
  <si>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</si>
  <si>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</si>
  <si>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</si>
  <si>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</si>
  <si>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</si>
  <si>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</si>
  <si>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</si>
  <si>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</si>
  <si>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</si>
  <si>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</si>
  <si>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</si>
  <si>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</si>
  <si>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</si>
  <si>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</si>
  <si>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</si>
  <si>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</si>
  <si>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</si>
  <si>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</si>
  <si>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</si>
  <si>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</si>
  <si>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</si>
  <si>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</si>
  <si>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</si>
  <si>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</si>
  <si>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</si>
  <si>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</si>
  <si>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</si>
  <si>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</si>
  <si>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</si>
  <si>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</si>
  <si>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</si>
  <si>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</si>
  <si>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</si>
  <si>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</si>
  <si>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</si>
  <si>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</si>
  <si>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</si>
  <si>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</si>
  <si>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</si>
  <si>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</si>
  <si>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</si>
  <si>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</si>
  <si>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</si>
  <si>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</si>
  <si>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</si>
  <si>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</si>
  <si>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</si>
  <si>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</si>
  <si>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</si>
  <si>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</si>
  <si>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</si>
  <si>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</si>
  <si>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</si>
  <si>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26</t>
  </si>
  <si>
    <t>Ремонт асбоцементной кровли (а/вышка-2м/ч кв.15)</t>
  </si>
  <si>
    <t>Октябрь</t>
  </si>
  <si>
    <t xml:space="preserve">м2        </t>
  </si>
  <si>
    <t>Ремонт ХВС (кв.45)</t>
  </si>
  <si>
    <t>Январь</t>
  </si>
  <si>
    <t xml:space="preserve">м         </t>
  </si>
  <si>
    <t>Ремонт канализации ()</t>
  </si>
  <si>
    <t>Сентябрь</t>
  </si>
  <si>
    <t>Ремонт канализации (кв.37)</t>
  </si>
  <si>
    <t>Июль</t>
  </si>
  <si>
    <t>Замена выключателей ()</t>
  </si>
  <si>
    <t xml:space="preserve">шт        </t>
  </si>
  <si>
    <t>Ремонт полов (цементные п.2,3)</t>
  </si>
  <si>
    <t>Апрель</t>
  </si>
  <si>
    <t>Ремонт полов (цементные-п.1)</t>
  </si>
  <si>
    <t>Март</t>
  </si>
  <si>
    <t>Ремонт ЦО (ст.кв.13,подъезд)</t>
  </si>
  <si>
    <t>Ремонт ЦО (ст.кв.19,23,27,31)</t>
  </si>
  <si>
    <t>Ремонт примыканий (шиферн.кровля)</t>
  </si>
  <si>
    <t>Ремонт щитов (кв.42,43,44,кв.33-автомат)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</si>
</sst>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2002.3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214.9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442.471</v>
      </c>
      <c r="D15" s="27">
        <f>D16+D22</f>
        <v>446.16</v>
      </c>
      <c r="E15" s="27">
        <f>E16+E22</f>
        <v>392.1437766525424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391.53</v>
      </c>
      <c r="D16" s="43">
        <v>395.949</v>
      </c>
      <c r="E16" s="17">
        <f>C16*0.1525+E19+E21</f>
        <v>384.3752741525424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259.62</v>
      </c>
      <c r="D18" s="54"/>
      <c r="E18" s="52">
        <f>C18</f>
        <v>259.62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220.0169491525424</v>
      </c>
      <c r="D19" s="17"/>
      <c r="E19" s="17">
        <f>C19</f>
        <v>220.0169491525424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131.91</v>
      </c>
      <c r="D20" s="19"/>
      <c r="E20" s="83">
        <f>E16-E18</f>
        <v>124.75527415254237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-23.478</v>
      </c>
      <c r="C21" s="18">
        <f>C20/1.18</f>
        <v>111.78813559322035</v>
      </c>
      <c r="D21" s="18"/>
      <c r="E21" s="46">
        <v>104.65</v>
      </c>
      <c r="F21" s="183"/>
      <c r="G21" s="184"/>
      <c r="H21" s="92">
        <f>B21+C21-E21</f>
        <v>-16.339864406779668</v>
      </c>
      <c r="I21" s="2"/>
    </row>
    <row r="22" spans="1:9" ht="15" customHeight="1">
      <c r="A22" s="104" t="s">
        <v>4</v>
      </c>
      <c r="B22" s="57"/>
      <c r="C22" s="42">
        <v>50.941</v>
      </c>
      <c r="D22" s="44">
        <v>50.211</v>
      </c>
      <c r="E22" s="21">
        <f>C22*0.1525+E23</f>
        <v>7.7685025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140.96</v>
      </c>
      <c r="C23" s="41">
        <f>C22/1.18</f>
        <v>43.170338983050854</v>
      </c>
      <c r="D23" s="18"/>
      <c r="E23" s="46">
        <v>0</v>
      </c>
      <c r="F23" s="183"/>
      <c r="G23" s="184"/>
      <c r="H23" s="92">
        <f>B23+C23-E23</f>
        <v>184.13033898305088</v>
      </c>
      <c r="I23" s="2"/>
    </row>
    <row r="24" spans="1:9" ht="19.5" customHeight="1">
      <c r="A24" s="105" t="s">
        <v>5</v>
      </c>
      <c r="B24" s="29"/>
      <c r="C24" s="30">
        <f>SUM(C26:C29)</f>
        <v>895.5</v>
      </c>
      <c r="D24" s="30">
        <f>SUM(D26:D29)</f>
        <v>905.644</v>
      </c>
      <c r="E24" s="30">
        <f>SUM(E26:E29)</f>
        <v>895.5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95.647</v>
      </c>
      <c r="D26" s="45">
        <v>97.677</v>
      </c>
      <c r="E26" s="11">
        <f>C26</f>
        <v>95.647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117.576</v>
      </c>
      <c r="D27" s="45">
        <v>120.069</v>
      </c>
      <c r="E27" s="11">
        <f>C27</f>
        <v>117.576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682.277</v>
      </c>
      <c r="D28" s="65">
        <v>687.898</v>
      </c>
      <c r="E28" s="54">
        <f>C28</f>
        <v>682.277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117.482</v>
      </c>
      <c r="C30" s="71">
        <f>C24+C15</f>
        <v>1337.971</v>
      </c>
      <c r="D30" s="69">
        <f>D24+D15</f>
        <v>1351.804</v>
      </c>
      <c r="E30" s="69">
        <f>E24+E15</f>
        <v>1287.6437766525423</v>
      </c>
      <c r="F30" s="142">
        <v>101.121</v>
      </c>
      <c r="G30" s="143"/>
      <c r="H30" s="70">
        <f>H21+H23</f>
        <v>167.7904745762712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124.75527415254237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7.7685025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7.7685025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7.41</v>
      </c>
      <c r="G55" s="80"/>
      <c r="H55" s="108">
        <v>4.57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</v>
      </c>
      <c r="G56" s="215"/>
      <c r="H56" s="216">
        <v>0.166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23</v>
      </c>
      <c r="G57" s="215"/>
      <c r="H57" s="216">
        <v>18.717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78</v>
      </c>
      <c r="F58" s="214">
        <v>0.5</v>
      </c>
      <c r="G58" s="215"/>
      <c r="H58" s="216">
        <v>0.283</v>
      </c>
    </row>
    <row r="59" spans="1:8" ht="10.5" customHeight="1">
      <c r="A59" s="213" t="s">
        <v>83</v>
      </c>
      <c r="B59" s="78"/>
      <c r="C59" s="79"/>
      <c r="D59" s="61" t="s">
        <v>74</v>
      </c>
      <c r="E59" s="61" t="s">
        <v>84</v>
      </c>
      <c r="F59" s="214">
        <v>1</v>
      </c>
      <c r="G59" s="215"/>
      <c r="H59" s="216">
        <v>0.071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75</v>
      </c>
      <c r="F60" s="214">
        <v>48.6</v>
      </c>
      <c r="G60" s="215"/>
      <c r="H60" s="216">
        <v>19.158</v>
      </c>
    </row>
    <row r="61" spans="1:8" ht="10.5" customHeight="1">
      <c r="A61" s="213" t="s">
        <v>87</v>
      </c>
      <c r="B61" s="78"/>
      <c r="C61" s="79"/>
      <c r="D61" s="61" t="s">
        <v>88</v>
      </c>
      <c r="E61" s="61" t="s">
        <v>75</v>
      </c>
      <c r="F61" s="214">
        <v>29.7</v>
      </c>
      <c r="G61" s="215"/>
      <c r="H61" s="216">
        <v>13.783</v>
      </c>
    </row>
    <row r="62" spans="1:8" ht="10.5" customHeight="1">
      <c r="A62" s="213" t="s">
        <v>89</v>
      </c>
      <c r="B62" s="78"/>
      <c r="C62" s="79"/>
      <c r="D62" s="61" t="s">
        <v>82</v>
      </c>
      <c r="E62" s="61" t="s">
        <v>78</v>
      </c>
      <c r="F62" s="214">
        <v>35.5</v>
      </c>
      <c r="G62" s="215"/>
      <c r="H62" s="216">
        <v>23.707</v>
      </c>
    </row>
    <row r="63" spans="1:8" ht="10.5" customHeight="1">
      <c r="A63" s="213" t="s">
        <v>90</v>
      </c>
      <c r="B63" s="78"/>
      <c r="C63" s="79"/>
      <c r="D63" s="61" t="s">
        <v>77</v>
      </c>
      <c r="E63" s="61" t="s">
        <v>78</v>
      </c>
      <c r="F63" s="214">
        <v>21.5</v>
      </c>
      <c r="G63" s="215"/>
      <c r="H63" s="216">
        <v>20.468</v>
      </c>
    </row>
    <row r="64" spans="1:8" ht="10.5" customHeight="1">
      <c r="A64" s="213" t="s">
        <v>91</v>
      </c>
      <c r="B64" s="78"/>
      <c r="C64" s="79"/>
      <c r="D64" s="61" t="s">
        <v>86</v>
      </c>
      <c r="E64" s="61" t="s">
        <v>78</v>
      </c>
      <c r="F64" s="214">
        <v>29</v>
      </c>
      <c r="G64" s="215"/>
      <c r="H64" s="216">
        <v>1.347</v>
      </c>
    </row>
    <row r="65" spans="1:8" ht="10.5" customHeight="1">
      <c r="A65" s="213" t="s">
        <v>92</v>
      </c>
      <c r="B65" s="78"/>
      <c r="C65" s="79"/>
      <c r="D65" s="61" t="s">
        <v>86</v>
      </c>
      <c r="E65" s="61" t="s">
        <v>84</v>
      </c>
      <c r="F65" s="214">
        <v>3</v>
      </c>
      <c r="G65" s="215"/>
      <c r="H65" s="216">
        <v>2.38</v>
      </c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SUM(H55:H65)</f>
        <v>104.65</v>
      </c>
    </row>
    <row r="67" spans="1:8" ht="37.5" customHeight="1" thickBot="1">
      <c r="A67" s="185" t="s">
        <v>65</v>
      </c>
      <c r="B67" s="185"/>
      <c r="C67" s="185"/>
      <c r="D67" s="185"/>
      <c r="E67" s="185"/>
      <c r="F67" s="185"/>
      <c r="G67" s="185"/>
      <c r="H67" s="185"/>
    </row>
    <row r="68" spans="1:8" ht="27.75" customHeight="1" thickBot="1">
      <c r="A68" s="134" t="s">
        <v>45</v>
      </c>
      <c r="B68" s="135"/>
      <c r="C68" s="144"/>
      <c r="D68" s="58" t="s">
        <v>44</v>
      </c>
      <c r="E68" s="59" t="s">
        <v>52</v>
      </c>
      <c r="F68" s="204" t="s">
        <v>43</v>
      </c>
      <c r="G68" s="144"/>
      <c r="H68" s="60" t="s">
        <v>53</v>
      </c>
    </row>
    <row r="69" spans="1:8" ht="10.5" customHeight="1">
      <c r="A69" s="110"/>
      <c r="B69" s="78"/>
      <c r="C69" s="79"/>
      <c r="D69" s="61"/>
      <c r="E69" s="61"/>
      <c r="F69" s="81"/>
      <c r="G69" s="80"/>
      <c r="H69" s="108"/>
    </row>
    <row r="70" spans="1:8" ht="9.75" customHeight="1">
      <c r="A70" s="160" t="s">
        <v>56</v>
      </c>
      <c r="B70" s="161"/>
      <c r="C70" s="162"/>
      <c r="D70" s="62"/>
      <c r="E70" s="62"/>
      <c r="F70" s="140"/>
      <c r="G70" s="141"/>
      <c r="H70" s="109">
        <f>SUM(H69:H69)</f>
        <v>0</v>
      </c>
    </row>
  </sheetData>
  <mergeCells count="67">
    <mergeCell ref="F22:G22"/>
    <mergeCell ref="A43:C43"/>
    <mergeCell ref="F68:G68"/>
    <mergeCell ref="F16:G16"/>
    <mergeCell ref="D36:E36"/>
    <mergeCell ref="F54:G54"/>
    <mergeCell ref="F18:G18"/>
    <mergeCell ref="F19:G19"/>
    <mergeCell ref="F20:G20"/>
    <mergeCell ref="F23:G23"/>
    <mergeCell ref="F21:G21"/>
    <mergeCell ref="A66:C66"/>
    <mergeCell ref="A67:H6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0:C70"/>
    <mergeCell ref="D41:E41"/>
    <mergeCell ref="D43:E43"/>
    <mergeCell ref="D42:E42"/>
    <mergeCell ref="D44:E44"/>
    <mergeCell ref="A44:C44"/>
    <mergeCell ref="A45:C45"/>
    <mergeCell ref="D45:E45"/>
    <mergeCell ref="A68:C6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0:G70"/>
    <mergeCell ref="F30:G30"/>
    <mergeCell ref="F66:G6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2014-03-12T04:28:58Z</dcterms:modified>
  <cp:category/>
  <cp:version/>
  <cp:contentType/>
  <cp:contentStatus/>
</cp:coreProperties>
</file>