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<sst xmlns="http://schemas.openxmlformats.org/spreadsheetml/2006/main" count="94" uniqueCount="82">
  <si>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</si>
  <si>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</si>
  <si>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</si>
  <si>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</si>
  <si>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</si>
  <si>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</si>
  <si>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</si>
  <si>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</si>
  <si>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</si>
  <si>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</si>
  <si>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</si>
  <si>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</si>
  <si>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</si>
  <si>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</si>
  <si>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</si>
  <si>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</si>
  <si>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</si>
  <si>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</si>
  <si>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</si>
  <si>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</si>
  <si>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</si>
  <si>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</si>
  <si>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</si>
  <si>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</si>
  <si>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</si>
  <si>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</si>
  <si>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</si>
  <si>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</si>
  <si>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</si>
  <si>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</si>
  <si>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</si>
  <si>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</si>
  <si>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</si>
  <si>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</si>
  <si>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</si>
  <si>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</si>
  <si>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</si>
  <si>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</si>
  <si>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</si>
  <si>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</si>
  <si>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</si>
  <si>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</si>
  <si>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</si>
  <si>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</si>
  <si>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</si>
  <si>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</si>
  <si>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</si>
  <si>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</si>
  <si>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</si>
  <si>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</si>
  <si>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</si>
  <si>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</si>
  <si>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</si>
  <si>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</si>
  <si>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</si>
  <si>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</si>
  <si>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</si>
  <si>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</si>
  <si>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</si>
  <si>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</si>
  <si>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</si>
  <si>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</si>
  <si>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</si>
  <si>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</si>
  <si>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</si>
  <si>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</si>
  <si>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</si>
  <si>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</si>
  <si>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</si>
  <si>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</si>
  <si>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</si>
  <si>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</si>
  <si>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14 корп 1  </t>
  </si>
  <si>
    <t>Замена светильников (+2 выключ.)</t>
  </si>
  <si>
    <t>Март</t>
  </si>
  <si>
    <t xml:space="preserve">шт        </t>
  </si>
  <si>
    <t>Ремонт забора (у елки)</t>
  </si>
  <si>
    <t>Декабрь</t>
  </si>
  <si>
    <t xml:space="preserve">м2        </t>
  </si>
  <si>
    <t>Ремонт щитов (кв.36)</t>
  </si>
  <si>
    <t>Февраль</t>
  </si>
  <si>
    <t>Ремонт щитов (кв.23)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</si>
</sst>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1929.4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182.3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421.51000000000005</v>
      </c>
      <c r="D15" s="27">
        <f>D16+D22</f>
        <v>418.92600000000004</v>
      </c>
      <c r="E15" s="27">
        <f>E16+E22</f>
        <v>289.92681737288143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377.273</v>
      </c>
      <c r="D16" s="43">
        <v>374.939</v>
      </c>
      <c r="E16" s="17">
        <f>C16*0.1525+E19+E21</f>
        <v>283.1806748728814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250.163</v>
      </c>
      <c r="D18" s="54"/>
      <c r="E18" s="52">
        <f>C18</f>
        <v>250.163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212.00254237288138</v>
      </c>
      <c r="D19" s="17"/>
      <c r="E19" s="17">
        <f>C19</f>
        <v>212.00254237288138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127.11</v>
      </c>
      <c r="D20" s="19"/>
      <c r="E20" s="83">
        <f>E16-E18</f>
        <v>33.0176748728814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-140.216</v>
      </c>
      <c r="C21" s="18">
        <f>C20/1.18</f>
        <v>107.72033898305085</v>
      </c>
      <c r="D21" s="18"/>
      <c r="E21" s="46">
        <v>13.644</v>
      </c>
      <c r="F21" s="183"/>
      <c r="G21" s="184"/>
      <c r="H21" s="92">
        <f>B21+C21-E21</f>
        <v>-46.139661016949155</v>
      </c>
      <c r="I21" s="2"/>
    </row>
    <row r="22" spans="1:9" ht="15" customHeight="1">
      <c r="A22" s="104" t="s">
        <v>4</v>
      </c>
      <c r="B22" s="57"/>
      <c r="C22" s="42">
        <v>44.237</v>
      </c>
      <c r="D22" s="44">
        <v>43.987</v>
      </c>
      <c r="E22" s="21">
        <f>C22*0.1525+E23</f>
        <v>6.7461425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-231.076</v>
      </c>
      <c r="C23" s="41">
        <f>C22/1.18</f>
        <v>37.48898305084746</v>
      </c>
      <c r="D23" s="18"/>
      <c r="E23" s="46">
        <v>0</v>
      </c>
      <c r="F23" s="183"/>
      <c r="G23" s="184"/>
      <c r="H23" s="92">
        <f>B23+C23-E23</f>
        <v>-193.58701694915254</v>
      </c>
      <c r="I23" s="2"/>
    </row>
    <row r="24" spans="1:9" ht="19.5" customHeight="1">
      <c r="A24" s="105" t="s">
        <v>5</v>
      </c>
      <c r="B24" s="29"/>
      <c r="C24" s="30">
        <f>SUM(C26:C29)</f>
        <v>881.6279999999999</v>
      </c>
      <c r="D24" s="30">
        <f>SUM(D26:D29)</f>
        <v>859.1959999999999</v>
      </c>
      <c r="E24" s="30">
        <f>SUM(E26:E29)</f>
        <v>881.6279999999999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100.569</v>
      </c>
      <c r="D26" s="45">
        <v>93.107</v>
      </c>
      <c r="E26" s="11">
        <f>C26</f>
        <v>100.569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123.626</v>
      </c>
      <c r="D27" s="45">
        <v>115.151</v>
      </c>
      <c r="E27" s="11">
        <f>C27</f>
        <v>123.626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657.433</v>
      </c>
      <c r="D28" s="65">
        <v>650.938</v>
      </c>
      <c r="E28" s="54">
        <f>C28</f>
        <v>657.433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-371.29200000000003</v>
      </c>
      <c r="C30" s="71">
        <f>C24+C15</f>
        <v>1303.138</v>
      </c>
      <c r="D30" s="69">
        <f>D24+D15</f>
        <v>1278.1219999999998</v>
      </c>
      <c r="E30" s="69">
        <f>E24+E15</f>
        <v>1171.5548173728814</v>
      </c>
      <c r="F30" s="142">
        <v>194.24</v>
      </c>
      <c r="G30" s="143"/>
      <c r="H30" s="70">
        <f>H21+H23</f>
        <v>-239.7266779661017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33.0176748728814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6.7461425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6.7461425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0.39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16</v>
      </c>
      <c r="G56" s="215"/>
      <c r="H56" s="216">
        <v>11.736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75</v>
      </c>
      <c r="F57" s="214">
        <v>1</v>
      </c>
      <c r="G57" s="215"/>
      <c r="H57" s="216">
        <v>0.72</v>
      </c>
    </row>
    <row r="58" spans="1:8" ht="10.5" customHeight="1">
      <c r="A58" s="213" t="s">
        <v>81</v>
      </c>
      <c r="B58" s="78"/>
      <c r="C58" s="79"/>
      <c r="D58" s="61" t="s">
        <v>77</v>
      </c>
      <c r="E58" s="61" t="s">
        <v>75</v>
      </c>
      <c r="F58" s="214">
        <v>1</v>
      </c>
      <c r="G58" s="215"/>
      <c r="H58" s="216">
        <v>0.798</v>
      </c>
    </row>
    <row r="59" spans="1:8" ht="9.75" customHeight="1">
      <c r="A59" s="160" t="s">
        <v>56</v>
      </c>
      <c r="B59" s="161"/>
      <c r="C59" s="162"/>
      <c r="D59" s="62"/>
      <c r="E59" s="62"/>
      <c r="F59" s="140"/>
      <c r="G59" s="141"/>
      <c r="H59" s="109">
        <f>SUM(H55:H58)</f>
        <v>13.644000000000002</v>
      </c>
    </row>
    <row r="60" spans="1:8" ht="37.5" customHeight="1" thickBot="1">
      <c r="A60" s="185" t="s">
        <v>65</v>
      </c>
      <c r="B60" s="185"/>
      <c r="C60" s="185"/>
      <c r="D60" s="185"/>
      <c r="E60" s="185"/>
      <c r="F60" s="185"/>
      <c r="G60" s="185"/>
      <c r="H60" s="185"/>
    </row>
    <row r="61" spans="1:8" ht="27.75" customHeight="1" thickBot="1">
      <c r="A61" s="134" t="s">
        <v>45</v>
      </c>
      <c r="B61" s="135"/>
      <c r="C61" s="144"/>
      <c r="D61" s="58" t="s">
        <v>44</v>
      </c>
      <c r="E61" s="59" t="s">
        <v>52</v>
      </c>
      <c r="F61" s="204" t="s">
        <v>43</v>
      </c>
      <c r="G61" s="144"/>
      <c r="H61" s="60" t="s">
        <v>53</v>
      </c>
    </row>
    <row r="62" spans="1:8" ht="10.5" customHeight="1">
      <c r="A62" s="110"/>
      <c r="B62" s="78"/>
      <c r="C62" s="79"/>
      <c r="D62" s="61"/>
      <c r="E62" s="61"/>
      <c r="F62" s="81"/>
      <c r="G62" s="80"/>
      <c r="H62" s="108"/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2014-03-12T04:28:02Z</dcterms:modified>
  <cp:category/>
  <cp:version/>
  <cp:contentType/>
  <cp:contentStatus/>
</cp:coreProperties>
</file>