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<sst xmlns="http://schemas.openxmlformats.org/spreadsheetml/2006/main" count="130" uniqueCount="101">
  <si>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</si>
  <si>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</si>
  <si>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</si>
  <si>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</si>
  <si>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</si>
  <si>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</si>
  <si>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</si>
  <si>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</si>
  <si>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</si>
  <si>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</si>
  <si>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</si>
  <si>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</si>
  <si>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</si>
  <si>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</si>
  <si>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</si>
  <si>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</si>
  <si>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</si>
  <si>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</si>
  <si>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</si>
  <si>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</si>
  <si>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</si>
  <si>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</si>
  <si>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</si>
  <si>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</si>
  <si>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</si>
  <si>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</si>
  <si>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</si>
  <si>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</si>
  <si>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</si>
  <si>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</si>
  <si>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</si>
  <si>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</si>
  <si>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</si>
  <si>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</si>
  <si>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</si>
  <si>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</si>
  <si>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</si>
  <si>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</si>
  <si>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</si>
  <si>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</si>
  <si>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</si>
  <si>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</si>
  <si>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</si>
  <si>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</si>
  <si>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</si>
  <si>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</si>
  <si>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</si>
  <si>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</si>
  <si>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</si>
  <si>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</si>
  <si>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</si>
  <si>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</si>
  <si>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</si>
  <si>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</si>
  <si>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</si>
  <si>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</si>
  <si>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</si>
  <si>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</si>
  <si>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</si>
  <si>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</si>
  <si>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</si>
  <si>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</si>
  <si>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</si>
  <si>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</si>
  <si>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</si>
  <si>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</si>
  <si>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</si>
  <si>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</si>
  <si>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</si>
  <si>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</si>
  <si>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</si>
  <si>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</si>
  <si>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5 корп 3  </t>
  </si>
  <si>
    <t>Ремонт подъездов (п.5)</t>
  </si>
  <si>
    <t>Февраль</t>
  </si>
  <si>
    <t xml:space="preserve">шт        </t>
  </si>
  <si>
    <t>Ремонт подъездов (п.1)</t>
  </si>
  <si>
    <t>Январь</t>
  </si>
  <si>
    <t>Ремонт подъездов (п.6)</t>
  </si>
  <si>
    <t>Ремонт подъездов (п.4)</t>
  </si>
  <si>
    <t>Ремонт подъездов (п.3)</t>
  </si>
  <si>
    <t>Ремонт подъездов (п.2)</t>
  </si>
  <si>
    <t>Ремонт полов (цементн.п.4,5,6)</t>
  </si>
  <si>
    <t>Май</t>
  </si>
  <si>
    <t xml:space="preserve">м2        </t>
  </si>
  <si>
    <t>Ремонт полов (цементные п.1,2,3)</t>
  </si>
  <si>
    <t>Апрель</t>
  </si>
  <si>
    <t>Ремонт ЦО (+15 кранов)</t>
  </si>
  <si>
    <t xml:space="preserve">м         </t>
  </si>
  <si>
    <t>Ремонт ЦО (кв.80, 5 подъезд)</t>
  </si>
  <si>
    <t>Июль</t>
  </si>
  <si>
    <t>Ремонт щитов (кв.25)</t>
  </si>
  <si>
    <t>Декабрь</t>
  </si>
  <si>
    <t>Ремонт щитов (кв.58)</t>
  </si>
  <si>
    <t>Ремонт щитов (кв.35)</t>
  </si>
  <si>
    <t>Март</t>
  </si>
  <si>
    <t>Ремонт ЦО. (муфта комб.НР20*1/2,угол 90град,угол45 град.-6й подвал)</t>
  </si>
  <si>
    <t>Сентябрь</t>
  </si>
  <si>
    <t>Ремонт ЦО. (врезки стояков-подвал)</t>
  </si>
  <si>
    <t>Октябрь</t>
  </si>
  <si>
    <t>Ремонт отопления.. (+6 кранов)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</si>
</sst>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4450.8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111.4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1016.632</v>
      </c>
      <c r="D15" s="27">
        <f>D16+D22</f>
        <v>1053.244</v>
      </c>
      <c r="E15" s="27">
        <f>E16+E22</f>
        <v>969.643786779661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890.43</v>
      </c>
      <c r="D16" s="43">
        <v>922.459</v>
      </c>
      <c r="E16" s="17">
        <f>C16*0.1525+E19+E21</f>
        <v>950.397981779661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590.43</v>
      </c>
      <c r="D18" s="54"/>
      <c r="E18" s="52">
        <f>C18</f>
        <v>590.43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500.364406779661</v>
      </c>
      <c r="D19" s="17"/>
      <c r="E19" s="17">
        <f>C19</f>
        <v>500.364406779661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300</v>
      </c>
      <c r="D20" s="19"/>
      <c r="E20" s="83">
        <f>E16-E18</f>
        <v>359.96798177966105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-11.746</v>
      </c>
      <c r="C21" s="18">
        <f>C20/1.18</f>
        <v>254.23728813559325</v>
      </c>
      <c r="D21" s="18"/>
      <c r="E21" s="46">
        <v>314.243</v>
      </c>
      <c r="F21" s="148"/>
      <c r="G21" s="149"/>
      <c r="H21" s="92">
        <f>B21+C21-E21</f>
        <v>-71.75171186440676</v>
      </c>
      <c r="I21" s="2"/>
    </row>
    <row r="22" spans="1:9" ht="15" customHeight="1">
      <c r="A22" s="104" t="s">
        <v>4</v>
      </c>
      <c r="B22" s="57"/>
      <c r="C22" s="42">
        <v>126.202</v>
      </c>
      <c r="D22" s="44">
        <v>130.785</v>
      </c>
      <c r="E22" s="21">
        <f>C22*0.1525+E23</f>
        <v>19.245805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-350.28</v>
      </c>
      <c r="C23" s="41">
        <f>C22/1.18</f>
        <v>106.95084745762712</v>
      </c>
      <c r="D23" s="18"/>
      <c r="E23" s="46">
        <v>0</v>
      </c>
      <c r="F23" s="148"/>
      <c r="G23" s="149"/>
      <c r="H23" s="92">
        <f>B23+C23-E23</f>
        <v>-243.32915254237287</v>
      </c>
      <c r="I23" s="2"/>
    </row>
    <row r="24" spans="1:9" ht="19.5" customHeight="1">
      <c r="A24" s="105" t="s">
        <v>5</v>
      </c>
      <c r="B24" s="29"/>
      <c r="C24" s="30">
        <f>SUM(C26:C29)</f>
        <v>2026.026</v>
      </c>
      <c r="D24" s="30">
        <f>SUM(D26:D29)</f>
        <v>2148.719</v>
      </c>
      <c r="E24" s="30">
        <f>SUM(E26:E29)</f>
        <v>2026.026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228.526</v>
      </c>
      <c r="D26" s="45">
        <v>258.535</v>
      </c>
      <c r="E26" s="11">
        <f>C26</f>
        <v>228.526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280.923</v>
      </c>
      <c r="D27" s="45">
        <v>317.593</v>
      </c>
      <c r="E27" s="11">
        <f>C27</f>
        <v>280.923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1516.577</v>
      </c>
      <c r="D28" s="65">
        <v>1572.591</v>
      </c>
      <c r="E28" s="54">
        <f>C28</f>
        <v>1516.577</v>
      </c>
      <c r="F28" s="197"/>
      <c r="G28" s="198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-362.02599999999995</v>
      </c>
      <c r="C30" s="71">
        <f>C24+C15</f>
        <v>3042.658</v>
      </c>
      <c r="D30" s="69">
        <f>D24+D15</f>
        <v>3201.9629999999997</v>
      </c>
      <c r="E30" s="69">
        <f>E24+E15</f>
        <v>2995.669786779661</v>
      </c>
      <c r="F30" s="214">
        <v>132.006</v>
      </c>
      <c r="G30" s="215"/>
      <c r="H30" s="70">
        <f>H21+H23</f>
        <v>-315.0808644067796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359.96798177966105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19.245805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19.245805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32.026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75</v>
      </c>
      <c r="F56" s="130">
        <v>1</v>
      </c>
      <c r="G56" s="131"/>
      <c r="H56" s="132">
        <v>35.799</v>
      </c>
    </row>
    <row r="57" spans="1:8" ht="10.5" customHeight="1">
      <c r="A57" s="129" t="s">
        <v>78</v>
      </c>
      <c r="B57" s="78"/>
      <c r="C57" s="79"/>
      <c r="D57" s="61" t="s">
        <v>74</v>
      </c>
      <c r="E57" s="61" t="s">
        <v>75</v>
      </c>
      <c r="F57" s="130">
        <v>1</v>
      </c>
      <c r="G57" s="131"/>
      <c r="H57" s="132">
        <v>35.629</v>
      </c>
    </row>
    <row r="58" spans="1:8" ht="10.5" customHeight="1">
      <c r="A58" s="129" t="s">
        <v>79</v>
      </c>
      <c r="B58" s="78"/>
      <c r="C58" s="79"/>
      <c r="D58" s="61" t="s">
        <v>74</v>
      </c>
      <c r="E58" s="61" t="s">
        <v>75</v>
      </c>
      <c r="F58" s="130">
        <v>1</v>
      </c>
      <c r="G58" s="131"/>
      <c r="H58" s="132">
        <v>32.013</v>
      </c>
    </row>
    <row r="59" spans="1:8" ht="10.5" customHeight="1">
      <c r="A59" s="129" t="s">
        <v>80</v>
      </c>
      <c r="B59" s="78"/>
      <c r="C59" s="79"/>
      <c r="D59" s="61" t="s">
        <v>77</v>
      </c>
      <c r="E59" s="61" t="s">
        <v>75</v>
      </c>
      <c r="F59" s="130">
        <v>1</v>
      </c>
      <c r="G59" s="131"/>
      <c r="H59" s="132">
        <v>31.616</v>
      </c>
    </row>
    <row r="60" spans="1:8" ht="10.5" customHeight="1">
      <c r="A60" s="129" t="s">
        <v>81</v>
      </c>
      <c r="B60" s="78"/>
      <c r="C60" s="79"/>
      <c r="D60" s="61" t="s">
        <v>77</v>
      </c>
      <c r="E60" s="61" t="s">
        <v>75</v>
      </c>
      <c r="F60" s="130">
        <v>1</v>
      </c>
      <c r="G60" s="131"/>
      <c r="H60" s="132">
        <v>31.312</v>
      </c>
    </row>
    <row r="61" spans="1:8" ht="10.5" customHeight="1">
      <c r="A61" s="129" t="s">
        <v>82</v>
      </c>
      <c r="B61" s="78"/>
      <c r="C61" s="79"/>
      <c r="D61" s="61" t="s">
        <v>83</v>
      </c>
      <c r="E61" s="61" t="s">
        <v>84</v>
      </c>
      <c r="F61" s="130">
        <v>108.9</v>
      </c>
      <c r="G61" s="131"/>
      <c r="H61" s="132">
        <v>39.982</v>
      </c>
    </row>
    <row r="62" spans="1:8" ht="10.5" customHeight="1">
      <c r="A62" s="129" t="s">
        <v>85</v>
      </c>
      <c r="B62" s="78"/>
      <c r="C62" s="79"/>
      <c r="D62" s="61" t="s">
        <v>86</v>
      </c>
      <c r="E62" s="61" t="s">
        <v>84</v>
      </c>
      <c r="F62" s="130">
        <v>112.5</v>
      </c>
      <c r="G62" s="131"/>
      <c r="H62" s="132">
        <v>45.21</v>
      </c>
    </row>
    <row r="63" spans="1:8" ht="10.5" customHeight="1">
      <c r="A63" s="129" t="s">
        <v>87</v>
      </c>
      <c r="B63" s="78"/>
      <c r="C63" s="79"/>
      <c r="D63" s="61" t="s">
        <v>74</v>
      </c>
      <c r="E63" s="61" t="s">
        <v>88</v>
      </c>
      <c r="F63" s="130">
        <v>12</v>
      </c>
      <c r="G63" s="131"/>
      <c r="H63" s="132">
        <v>7.094</v>
      </c>
    </row>
    <row r="64" spans="1:8" ht="10.5" customHeight="1">
      <c r="A64" s="129" t="s">
        <v>89</v>
      </c>
      <c r="B64" s="78"/>
      <c r="C64" s="79"/>
      <c r="D64" s="61" t="s">
        <v>90</v>
      </c>
      <c r="E64" s="61" t="s">
        <v>88</v>
      </c>
      <c r="F64" s="130">
        <v>3.6</v>
      </c>
      <c r="G64" s="131"/>
      <c r="H64" s="132">
        <v>2.871</v>
      </c>
    </row>
    <row r="65" spans="1:8" ht="10.5" customHeight="1">
      <c r="A65" s="129" t="s">
        <v>91</v>
      </c>
      <c r="B65" s="78"/>
      <c r="C65" s="79"/>
      <c r="D65" s="61" t="s">
        <v>92</v>
      </c>
      <c r="E65" s="61" t="s">
        <v>75</v>
      </c>
      <c r="F65" s="130">
        <v>1</v>
      </c>
      <c r="G65" s="131"/>
      <c r="H65" s="132">
        <v>0.798</v>
      </c>
    </row>
    <row r="66" spans="1:8" ht="10.5" customHeight="1">
      <c r="A66" s="129" t="s">
        <v>93</v>
      </c>
      <c r="B66" s="78"/>
      <c r="C66" s="79"/>
      <c r="D66" s="61" t="s">
        <v>74</v>
      </c>
      <c r="E66" s="61" t="s">
        <v>75</v>
      </c>
      <c r="F66" s="130">
        <v>1</v>
      </c>
      <c r="G66" s="131"/>
      <c r="H66" s="132">
        <v>0.72</v>
      </c>
    </row>
    <row r="67" spans="1:8" ht="10.5" customHeight="1">
      <c r="A67" s="129" t="s">
        <v>94</v>
      </c>
      <c r="B67" s="78"/>
      <c r="C67" s="79"/>
      <c r="D67" s="61" t="s">
        <v>95</v>
      </c>
      <c r="E67" s="61" t="s">
        <v>75</v>
      </c>
      <c r="F67" s="130">
        <v>1</v>
      </c>
      <c r="G67" s="131"/>
      <c r="H67" s="132">
        <v>0.706</v>
      </c>
    </row>
    <row r="68" spans="1:8" ht="10.5" customHeight="1">
      <c r="A68" s="129" t="s">
        <v>96</v>
      </c>
      <c r="B68" s="78"/>
      <c r="C68" s="79"/>
      <c r="D68" s="61" t="s">
        <v>97</v>
      </c>
      <c r="E68" s="61" t="s">
        <v>75</v>
      </c>
      <c r="F68" s="130">
        <v>16</v>
      </c>
      <c r="G68" s="131"/>
      <c r="H68" s="132">
        <v>8.053</v>
      </c>
    </row>
    <row r="69" spans="1:8" ht="10.5" customHeight="1">
      <c r="A69" s="129" t="s">
        <v>98</v>
      </c>
      <c r="B69" s="78"/>
      <c r="C69" s="79"/>
      <c r="D69" s="61" t="s">
        <v>99</v>
      </c>
      <c r="E69" s="61" t="s">
        <v>75</v>
      </c>
      <c r="F69" s="130">
        <v>4</v>
      </c>
      <c r="G69" s="131"/>
      <c r="H69" s="132">
        <v>7.68</v>
      </c>
    </row>
    <row r="70" spans="1:8" ht="10.5" customHeight="1">
      <c r="A70" s="129" t="s">
        <v>100</v>
      </c>
      <c r="B70" s="78"/>
      <c r="C70" s="79"/>
      <c r="D70" s="61" t="s">
        <v>95</v>
      </c>
      <c r="E70" s="61" t="s">
        <v>88</v>
      </c>
      <c r="F70" s="130">
        <v>3</v>
      </c>
      <c r="G70" s="131"/>
      <c r="H70" s="132">
        <v>2.734</v>
      </c>
    </row>
    <row r="71" spans="1:8" ht="9.75" customHeight="1">
      <c r="A71" s="150" t="s">
        <v>56</v>
      </c>
      <c r="B71" s="151"/>
      <c r="C71" s="128"/>
      <c r="D71" s="62"/>
      <c r="E71" s="62"/>
      <c r="F71" s="212"/>
      <c r="G71" s="213"/>
      <c r="H71" s="109">
        <f>SUM(H55:H70)</f>
        <v>314.24300000000005</v>
      </c>
    </row>
    <row r="72" spans="1:8" ht="37.5" customHeight="1" thickBot="1">
      <c r="A72" s="152" t="s">
        <v>65</v>
      </c>
      <c r="B72" s="152"/>
      <c r="C72" s="152"/>
      <c r="D72" s="152"/>
      <c r="E72" s="152"/>
      <c r="F72" s="152"/>
      <c r="G72" s="152"/>
      <c r="H72" s="152"/>
    </row>
    <row r="73" spans="1:8" ht="27.75" customHeight="1" thickBot="1">
      <c r="A73" s="191" t="s">
        <v>45</v>
      </c>
      <c r="B73" s="192"/>
      <c r="C73" s="139"/>
      <c r="D73" s="58" t="s">
        <v>44</v>
      </c>
      <c r="E73" s="59" t="s">
        <v>52</v>
      </c>
      <c r="F73" s="138" t="s">
        <v>43</v>
      </c>
      <c r="G73" s="139"/>
      <c r="H73" s="60" t="s">
        <v>53</v>
      </c>
    </row>
    <row r="74" spans="1:8" ht="10.5" customHeight="1">
      <c r="A74" s="110"/>
      <c r="B74" s="78"/>
      <c r="C74" s="79"/>
      <c r="D74" s="61"/>
      <c r="E74" s="61"/>
      <c r="F74" s="81"/>
      <c r="G74" s="80"/>
      <c r="H74" s="108"/>
    </row>
    <row r="75" spans="1:8" ht="9.75" customHeight="1">
      <c r="A75" s="150" t="s">
        <v>56</v>
      </c>
      <c r="B75" s="151"/>
      <c r="C75" s="128"/>
      <c r="D75" s="62"/>
      <c r="E75" s="62"/>
      <c r="F75" s="212"/>
      <c r="G75" s="213"/>
      <c r="H75" s="109">
        <f>SUM(H74:H74)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5:G75"/>
    <mergeCell ref="F30:G30"/>
    <mergeCell ref="F71:G71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2014-04-09T06:11:23Z</dcterms:modified>
  <cp:category/>
  <cp:version/>
  <cp:contentType/>
  <cp:contentStatus/>
</cp:coreProperties>
</file>