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<sst xmlns="http://schemas.openxmlformats.org/spreadsheetml/2006/main" count="109" uniqueCount="92">
  <si>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</si>
  <si>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</si>
  <si>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</si>
  <si>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</si>
  <si>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</si>
  <si>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</si>
  <si>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</si>
  <si>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</si>
  <si>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</si>
  <si>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</si>
  <si>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</si>
  <si>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</si>
  <si>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</si>
  <si>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</si>
  <si>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</si>
  <si>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</si>
  <si>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</si>
  <si>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</si>
  <si>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</si>
  <si>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</si>
  <si>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</si>
  <si>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</si>
  <si>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</si>
  <si>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</si>
  <si>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</si>
  <si>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</si>
  <si>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</si>
  <si>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</si>
  <si>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</si>
  <si>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</si>
  <si>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</si>
  <si>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</si>
  <si>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</si>
  <si>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</si>
  <si>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</si>
  <si>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</si>
  <si>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</si>
  <si>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</si>
  <si>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</si>
  <si>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</si>
  <si>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</si>
  <si>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</si>
  <si>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</si>
  <si>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</si>
  <si>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</si>
  <si>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</si>
  <si>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</si>
  <si>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</si>
  <si>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</si>
  <si>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</si>
  <si>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</si>
  <si>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</si>
  <si>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</si>
  <si>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</si>
  <si>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</si>
  <si>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</si>
  <si>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</si>
  <si>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</si>
  <si>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</si>
  <si>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</si>
  <si>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</si>
  <si>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</si>
  <si>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</si>
  <si>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</si>
  <si>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</si>
  <si>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</si>
  <si>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</si>
  <si>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</si>
  <si>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</si>
  <si>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</si>
  <si>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</si>
  <si>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</si>
  <si>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КОМСОМОЛЬСКИЙ Б-Р д 9 корп 2  </t>
  </si>
  <si>
    <t>Замена вентилей (кв.5,1-й подвал)</t>
  </si>
  <si>
    <t>Ноябрь</t>
  </si>
  <si>
    <t xml:space="preserve">шт.       </t>
  </si>
  <si>
    <t>Замена светильников ()</t>
  </si>
  <si>
    <t>Сентябрь</t>
  </si>
  <si>
    <t xml:space="preserve">шт        </t>
  </si>
  <si>
    <t>Замена светильников (1п.)</t>
  </si>
  <si>
    <t>Ремонт козырьков (вход в подъезд-2шт.)</t>
  </si>
  <si>
    <t>Декабрь</t>
  </si>
  <si>
    <t xml:space="preserve">м2        </t>
  </si>
  <si>
    <t>Ремонт стен (цоколь)</t>
  </si>
  <si>
    <t>Июнь</t>
  </si>
  <si>
    <t>Установка узлов учёта электричества (+12 датчиков)</t>
  </si>
  <si>
    <t>Апрель</t>
  </si>
  <si>
    <t>Услуги автовышки (спиливание деревьев)</t>
  </si>
  <si>
    <t xml:space="preserve">час       </t>
  </si>
  <si>
    <t>Спиливание деревьев ()</t>
  </si>
  <si>
    <t xml:space="preserve">м3        </t>
  </si>
  <si>
    <t>Ремонт отмосток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</si>
</sst>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1787.5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399.538</v>
      </c>
      <c r="D15" s="27">
        <f>D16+D22</f>
        <v>391.924</v>
      </c>
      <c r="E15" s="27">
        <f>E16+E22</f>
        <v>352.31256194915255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349.527</v>
      </c>
      <c r="D16" s="43">
        <v>343.003</v>
      </c>
      <c r="E16" s="17">
        <f>C16*0.1525+E19+E21</f>
        <v>312.14088444915257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231.765</v>
      </c>
      <c r="D18" s="54"/>
      <c r="E18" s="52">
        <f>C18</f>
        <v>231.765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196.41101694915255</v>
      </c>
      <c r="D19" s="17"/>
      <c r="E19" s="17">
        <f>C19</f>
        <v>196.41101694915255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117.762</v>
      </c>
      <c r="D20" s="19"/>
      <c r="E20" s="83">
        <f>E16-E18</f>
        <v>80.37588444915258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-17.959</v>
      </c>
      <c r="C21" s="18">
        <f>C20/1.18</f>
        <v>99.79830508474576</v>
      </c>
      <c r="D21" s="18"/>
      <c r="E21" s="46">
        <v>62.427</v>
      </c>
      <c r="F21" s="183"/>
      <c r="G21" s="184"/>
      <c r="H21" s="92">
        <f>B21+C21-E21</f>
        <v>19.41230508474576</v>
      </c>
      <c r="I21" s="2"/>
    </row>
    <row r="22" spans="1:9" ht="15" customHeight="1">
      <c r="A22" s="104" t="s">
        <v>4</v>
      </c>
      <c r="B22" s="57"/>
      <c r="C22" s="42">
        <v>50.011</v>
      </c>
      <c r="D22" s="44">
        <v>48.921</v>
      </c>
      <c r="E22" s="21">
        <f>C22*0.1525+E23</f>
        <v>40.1716775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135.489</v>
      </c>
      <c r="C23" s="41">
        <f>C22/1.18</f>
        <v>42.382203389830515</v>
      </c>
      <c r="D23" s="18"/>
      <c r="E23" s="46">
        <v>32.545</v>
      </c>
      <c r="F23" s="183"/>
      <c r="G23" s="184"/>
      <c r="H23" s="92">
        <f>B23+C23-E23</f>
        <v>145.32620338983054</v>
      </c>
      <c r="I23" s="2"/>
    </row>
    <row r="24" spans="1:9" ht="19.5" customHeight="1">
      <c r="A24" s="105" t="s">
        <v>5</v>
      </c>
      <c r="B24" s="29"/>
      <c r="C24" s="30">
        <f>SUM(C26:C29)</f>
        <v>790.9939999999999</v>
      </c>
      <c r="D24" s="30">
        <f>SUM(D26:D29)</f>
        <v>779.751</v>
      </c>
      <c r="E24" s="30">
        <f>SUM(E26:E29)</f>
        <v>790.9939999999999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82.418</v>
      </c>
      <c r="D26" s="45">
        <v>82.888</v>
      </c>
      <c r="E26" s="11">
        <f>C26</f>
        <v>82.418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101.314</v>
      </c>
      <c r="D27" s="45">
        <v>101.893</v>
      </c>
      <c r="E27" s="11">
        <f>C27</f>
        <v>101.314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607.262</v>
      </c>
      <c r="D28" s="65">
        <v>594.97</v>
      </c>
      <c r="E28" s="54">
        <f>C28</f>
        <v>607.262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117.53</v>
      </c>
      <c r="C30" s="71">
        <f>C24+C15</f>
        <v>1190.532</v>
      </c>
      <c r="D30" s="69">
        <f>D24+D15</f>
        <v>1171.675</v>
      </c>
      <c r="E30" s="69">
        <f>E24+E15</f>
        <v>1143.3065619491524</v>
      </c>
      <c r="F30" s="142">
        <v>20.779</v>
      </c>
      <c r="G30" s="143"/>
      <c r="H30" s="70">
        <f>H21+H23</f>
        <v>164.7385084745763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80.37588444915258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40.1716775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40.1716775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4</v>
      </c>
      <c r="G55" s="80"/>
      <c r="H55" s="108">
        <v>3.608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1</v>
      </c>
      <c r="G56" s="215"/>
      <c r="H56" s="216">
        <v>0.324</v>
      </c>
    </row>
    <row r="57" spans="1:8" ht="10.5" customHeight="1">
      <c r="A57" s="213" t="s">
        <v>79</v>
      </c>
      <c r="B57" s="78"/>
      <c r="C57" s="79"/>
      <c r="D57" s="61" t="s">
        <v>74</v>
      </c>
      <c r="E57" s="61" t="s">
        <v>78</v>
      </c>
      <c r="F57" s="214">
        <v>1</v>
      </c>
      <c r="G57" s="215"/>
      <c r="H57" s="216">
        <v>0.695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82</v>
      </c>
      <c r="F58" s="214">
        <v>7.7</v>
      </c>
      <c r="G58" s="215"/>
      <c r="H58" s="216">
        <v>22.223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82</v>
      </c>
      <c r="F59" s="214">
        <v>63.2</v>
      </c>
      <c r="G59" s="215"/>
      <c r="H59" s="216">
        <v>8.235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75</v>
      </c>
      <c r="F60" s="214">
        <v>1</v>
      </c>
      <c r="G60" s="215"/>
      <c r="H60" s="216">
        <v>15.402</v>
      </c>
    </row>
    <row r="61" spans="1:8" ht="10.5" customHeight="1">
      <c r="A61" s="213" t="s">
        <v>87</v>
      </c>
      <c r="B61" s="78"/>
      <c r="C61" s="79"/>
      <c r="D61" s="61" t="s">
        <v>86</v>
      </c>
      <c r="E61" s="61" t="s">
        <v>88</v>
      </c>
      <c r="F61" s="214">
        <v>2</v>
      </c>
      <c r="G61" s="215"/>
      <c r="H61" s="216">
        <v>2</v>
      </c>
    </row>
    <row r="62" spans="1:8" ht="10.5" customHeight="1">
      <c r="A62" s="213" t="s">
        <v>89</v>
      </c>
      <c r="B62" s="78"/>
      <c r="C62" s="79"/>
      <c r="D62" s="61" t="s">
        <v>86</v>
      </c>
      <c r="E62" s="61" t="s">
        <v>90</v>
      </c>
      <c r="F62" s="214">
        <v>2.9</v>
      </c>
      <c r="G62" s="215"/>
      <c r="H62" s="216">
        <v>9.94</v>
      </c>
    </row>
    <row r="63" spans="1:8" ht="9.75" customHeight="1">
      <c r="A63" s="160" t="s">
        <v>56</v>
      </c>
      <c r="B63" s="161"/>
      <c r="C63" s="162"/>
      <c r="D63" s="62"/>
      <c r="E63" s="62"/>
      <c r="F63" s="140"/>
      <c r="G63" s="141"/>
      <c r="H63" s="109">
        <f>SUM(H55:H62)</f>
        <v>62.42699999999999</v>
      </c>
    </row>
    <row r="64" spans="1:8" ht="37.5" customHeight="1" thickBot="1">
      <c r="A64" s="185" t="s">
        <v>65</v>
      </c>
      <c r="B64" s="185"/>
      <c r="C64" s="185"/>
      <c r="D64" s="185"/>
      <c r="E64" s="185"/>
      <c r="F64" s="185"/>
      <c r="G64" s="185"/>
      <c r="H64" s="185"/>
    </row>
    <row r="65" spans="1:8" ht="27.75" customHeight="1" thickBot="1">
      <c r="A65" s="134" t="s">
        <v>45</v>
      </c>
      <c r="B65" s="135"/>
      <c r="C65" s="144"/>
      <c r="D65" s="58" t="s">
        <v>44</v>
      </c>
      <c r="E65" s="59" t="s">
        <v>52</v>
      </c>
      <c r="F65" s="204" t="s">
        <v>43</v>
      </c>
      <c r="G65" s="144"/>
      <c r="H65" s="60" t="s">
        <v>53</v>
      </c>
    </row>
    <row r="66" spans="1:8" ht="10.5" customHeight="1">
      <c r="A66" s="110" t="s">
        <v>91</v>
      </c>
      <c r="B66" s="78"/>
      <c r="C66" s="79"/>
      <c r="D66" s="61" t="s">
        <v>84</v>
      </c>
      <c r="E66" s="61" t="s">
        <v>82</v>
      </c>
      <c r="F66" s="81">
        <v>61.1</v>
      </c>
      <c r="G66" s="80"/>
      <c r="H66" s="108">
        <v>32.545</v>
      </c>
    </row>
    <row r="67" spans="1:8" ht="9.75" customHeight="1">
      <c r="A67" s="160" t="s">
        <v>56</v>
      </c>
      <c r="B67" s="161"/>
      <c r="C67" s="162"/>
      <c r="D67" s="62"/>
      <c r="E67" s="62"/>
      <c r="F67" s="140"/>
      <c r="G67" s="141"/>
      <c r="H67" s="109">
        <f>SUM(H66:H66)</f>
        <v>32.545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2014-03-12T04:29:23Z</dcterms:modified>
  <cp:category/>
  <cp:version/>
  <cp:contentType/>
  <cp:contentStatus/>
</cp:coreProperties>
</file>