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'Лист1'!$A$1:$H$74</definedName>
  </definedNames>
  <calcPr fullCalcOnLoad="1"/>
</workbook>
</file>

<file path=xl/sharedStrings.xml><?xml version="1.0" encoding="utf-8"?>
<sst xmlns="http://schemas.openxmlformats.org/spreadsheetml/2006/main" count="130" uniqueCount="102">
  <si>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</si>
  <si>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</si>
  <si>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</si>
  <si>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</si>
  <si>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</si>
  <si>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</si>
  <si>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</si>
  <si>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</si>
  <si>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</si>
  <si>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</si>
  <si>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</si>
  <si>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</si>
  <si>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</si>
  <si>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</si>
  <si>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</si>
  <si>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</si>
  <si>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</si>
  <si>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</si>
  <si>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</si>
  <si>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</si>
  <si>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</si>
  <si>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</si>
  <si>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</si>
  <si>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</si>
  <si>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</si>
  <si>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</si>
  <si>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</si>
  <si>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</si>
  <si>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</si>
  <si>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</si>
  <si>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</si>
  <si>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</si>
  <si>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</si>
  <si>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</si>
  <si>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</si>
  <si>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</si>
  <si>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</si>
  <si>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</si>
  <si>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</si>
  <si>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</si>
  <si>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</si>
  <si>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</si>
  <si>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</si>
  <si>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</si>
  <si>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</si>
  <si>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</si>
  <si>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</si>
  <si>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</si>
  <si>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</si>
  <si>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</si>
  <si>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</si>
  <si>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</si>
  <si>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</si>
  <si>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</si>
  <si>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</si>
  <si>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</si>
  <si>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</si>
  <si>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</si>
  <si>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</si>
  <si>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</si>
  <si>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</si>
  <si>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</si>
  <si>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</si>
  <si>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</si>
  <si>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</si>
  <si>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</si>
  <si>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</si>
  <si>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</si>
  <si>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</si>
  <si>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</si>
  <si>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</si>
  <si>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</si>
  <si>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ЛЕНИНА д 97</t>
  </si>
  <si>
    <t>Ремонт ХВС (кв.81,подвал)</t>
  </si>
  <si>
    <t>Февраль</t>
  </si>
  <si>
    <t xml:space="preserve">м         </t>
  </si>
  <si>
    <t>Ремонт ХВС (подвал)</t>
  </si>
  <si>
    <t>Ремонт канализации (кв.98)</t>
  </si>
  <si>
    <t>Апрель</t>
  </si>
  <si>
    <t>Ремонт канализации (подвал)</t>
  </si>
  <si>
    <t>Замена светильников (над подъездами)</t>
  </si>
  <si>
    <t>Июнь</t>
  </si>
  <si>
    <t xml:space="preserve">шт        </t>
  </si>
  <si>
    <t>Установка малых форм (почтов.ящики п.№2(3секции по 6 шт.))</t>
  </si>
  <si>
    <t>Установка малых форм (детская площадка,забор,лавочка)</t>
  </si>
  <si>
    <t>Май</t>
  </si>
  <si>
    <t>Ремонт щитов (кв.69)</t>
  </si>
  <si>
    <t>Декабрь</t>
  </si>
  <si>
    <t>Ремонт щитов (ВРУ)</t>
  </si>
  <si>
    <t>Март</t>
  </si>
  <si>
    <t>Ремонт щитов (ВРУ+14м/п эл.пров.+3 свет.)</t>
  </si>
  <si>
    <t>Электромонтажные работы (замена трансф.-подвал)</t>
  </si>
  <si>
    <t>Июль</t>
  </si>
  <si>
    <t>Прочие общестроительные работы (доска объявлений)</t>
  </si>
  <si>
    <t>Услуги автовышки (спиливание деревьев)</t>
  </si>
  <si>
    <t xml:space="preserve">час       </t>
  </si>
  <si>
    <t>Спиливание деревьев ()</t>
  </si>
  <si>
    <t xml:space="preserve">м3        </t>
  </si>
  <si>
    <t>Ремонт ЦО</t>
  </si>
  <si>
    <t>Установка узлов учета отопления</t>
  </si>
  <si>
    <t>Октябрь</t>
  </si>
  <si>
    <t xml:space="preserve">шт.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</si>
</sst>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4508.8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162.2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1005.259</v>
      </c>
      <c r="D15" s="27">
        <f>D16+D22</f>
        <v>989.428</v>
      </c>
      <c r="E15" s="27">
        <f>E16+E22</f>
        <v>1353.927438177966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881.651</v>
      </c>
      <c r="D16" s="43">
        <v>868.429</v>
      </c>
      <c r="E16" s="17">
        <f>C16*0.1525+E19+E21</f>
        <v>925.4382181779661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584.615</v>
      </c>
      <c r="D18" s="54"/>
      <c r="E18" s="52">
        <f>C18</f>
        <v>584.615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495.4364406779661</v>
      </c>
      <c r="D19" s="17"/>
      <c r="E19" s="17">
        <f>C19</f>
        <v>495.4364406779661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297.036</v>
      </c>
      <c r="D20" s="19"/>
      <c r="E20" s="83">
        <f>E16-E18</f>
        <v>340.82321817796606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-29.027</v>
      </c>
      <c r="C21" s="18">
        <f>C20/1.18</f>
        <v>251.72542372881358</v>
      </c>
      <c r="D21" s="18"/>
      <c r="E21" s="46">
        <v>295.55</v>
      </c>
      <c r="F21" s="183"/>
      <c r="G21" s="184"/>
      <c r="H21" s="92">
        <f>B21+C21-E21</f>
        <v>-72.85157627118645</v>
      </c>
      <c r="I21" s="2"/>
    </row>
    <row r="22" spans="1:9" ht="15" customHeight="1">
      <c r="A22" s="104" t="s">
        <v>4</v>
      </c>
      <c r="B22" s="57"/>
      <c r="C22" s="42">
        <v>123.608</v>
      </c>
      <c r="D22" s="44">
        <v>120.999</v>
      </c>
      <c r="E22" s="21">
        <f>C22*0.1525+E23</f>
        <v>428.48922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129.243</v>
      </c>
      <c r="C23" s="41">
        <f>C22/1.18</f>
        <v>104.75254237288136</v>
      </c>
      <c r="D23" s="18"/>
      <c r="E23" s="46">
        <v>409.639</v>
      </c>
      <c r="F23" s="183"/>
      <c r="G23" s="184"/>
      <c r="H23" s="92">
        <f>B23+C23-E23</f>
        <v>-175.64345762711866</v>
      </c>
      <c r="I23" s="2"/>
    </row>
    <row r="24" spans="1:9" ht="19.5" customHeight="1">
      <c r="A24" s="105" t="s">
        <v>5</v>
      </c>
      <c r="B24" s="29"/>
      <c r="C24" s="30">
        <f>SUM(C26:C29)</f>
        <v>2061.925</v>
      </c>
      <c r="D24" s="30">
        <f>SUM(D26:D29)</f>
        <v>2023.254</v>
      </c>
      <c r="E24" s="30">
        <f>SUM(E26:E29)</f>
        <v>2061.925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237.818</v>
      </c>
      <c r="D26" s="45">
        <v>232.531</v>
      </c>
      <c r="E26" s="11">
        <f>C26</f>
        <v>237.818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292.344</v>
      </c>
      <c r="D27" s="45">
        <v>286.046</v>
      </c>
      <c r="E27" s="11">
        <f>C27</f>
        <v>292.344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1531.763</v>
      </c>
      <c r="D28" s="65">
        <v>1504.677</v>
      </c>
      <c r="E28" s="54">
        <f>C28</f>
        <v>1531.763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100.216</v>
      </c>
      <c r="C30" s="71">
        <f>C24+C15</f>
        <v>3067.184</v>
      </c>
      <c r="D30" s="69">
        <f>D24+D15</f>
        <v>3012.682</v>
      </c>
      <c r="E30" s="69">
        <f>E24+E15</f>
        <v>3415.852438177966</v>
      </c>
      <c r="F30" s="142">
        <v>352.622</v>
      </c>
      <c r="G30" s="143"/>
      <c r="H30" s="70">
        <f>H21+H23</f>
        <v>-248.4950338983051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340.82321817796606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428.48922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428.48922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17.5</v>
      </c>
      <c r="G55" s="80"/>
      <c r="H55" s="108">
        <v>5.001</v>
      </c>
    </row>
    <row r="56" spans="1:8" ht="10.5" customHeight="1">
      <c r="A56" s="213" t="s">
        <v>76</v>
      </c>
      <c r="B56" s="78"/>
      <c r="C56" s="79"/>
      <c r="D56" s="61" t="s">
        <v>74</v>
      </c>
      <c r="E56" s="61" t="s">
        <v>75</v>
      </c>
      <c r="F56" s="214">
        <v>132</v>
      </c>
      <c r="G56" s="215"/>
      <c r="H56" s="216">
        <v>155.195</v>
      </c>
    </row>
    <row r="57" spans="1:8" ht="10.5" customHeight="1">
      <c r="A57" s="213" t="s">
        <v>77</v>
      </c>
      <c r="B57" s="78"/>
      <c r="C57" s="79"/>
      <c r="D57" s="61" t="s">
        <v>78</v>
      </c>
      <c r="E57" s="61" t="s">
        <v>75</v>
      </c>
      <c r="F57" s="214">
        <v>2.5</v>
      </c>
      <c r="G57" s="215"/>
      <c r="H57" s="216">
        <v>0.713</v>
      </c>
    </row>
    <row r="58" spans="1:8" ht="10.5" customHeight="1">
      <c r="A58" s="213" t="s">
        <v>79</v>
      </c>
      <c r="B58" s="78"/>
      <c r="C58" s="79"/>
      <c r="D58" s="61" t="s">
        <v>74</v>
      </c>
      <c r="E58" s="61" t="s">
        <v>75</v>
      </c>
      <c r="F58" s="214">
        <v>59</v>
      </c>
      <c r="G58" s="215"/>
      <c r="H58" s="216">
        <v>49.512</v>
      </c>
    </row>
    <row r="59" spans="1:8" ht="10.5" customHeight="1">
      <c r="A59" s="213" t="s">
        <v>80</v>
      </c>
      <c r="B59" s="78"/>
      <c r="C59" s="79"/>
      <c r="D59" s="61" t="s">
        <v>81</v>
      </c>
      <c r="E59" s="61" t="s">
        <v>82</v>
      </c>
      <c r="F59" s="214">
        <v>3</v>
      </c>
      <c r="G59" s="215"/>
      <c r="H59" s="216">
        <v>13.348</v>
      </c>
    </row>
    <row r="60" spans="1:8" ht="10.5" customHeight="1">
      <c r="A60" s="213" t="s">
        <v>83</v>
      </c>
      <c r="B60" s="78"/>
      <c r="C60" s="79"/>
      <c r="D60" s="61" t="s">
        <v>74</v>
      </c>
      <c r="E60" s="61" t="s">
        <v>82</v>
      </c>
      <c r="F60" s="214">
        <v>3</v>
      </c>
      <c r="G60" s="215"/>
      <c r="H60" s="216">
        <v>9.116</v>
      </c>
    </row>
    <row r="61" spans="1:8" ht="10.5" customHeight="1">
      <c r="A61" s="213" t="s">
        <v>84</v>
      </c>
      <c r="B61" s="78"/>
      <c r="C61" s="79"/>
      <c r="D61" s="61" t="s">
        <v>85</v>
      </c>
      <c r="E61" s="61" t="s">
        <v>82</v>
      </c>
      <c r="F61" s="214">
        <v>13</v>
      </c>
      <c r="G61" s="215"/>
      <c r="H61" s="216">
        <v>24.166</v>
      </c>
    </row>
    <row r="62" spans="1:8" ht="10.5" customHeight="1">
      <c r="A62" s="213" t="s">
        <v>86</v>
      </c>
      <c r="B62" s="78"/>
      <c r="C62" s="79"/>
      <c r="D62" s="61" t="s">
        <v>87</v>
      </c>
      <c r="E62" s="61" t="s">
        <v>82</v>
      </c>
      <c r="F62" s="214">
        <v>1</v>
      </c>
      <c r="G62" s="215"/>
      <c r="H62" s="216">
        <v>0.798</v>
      </c>
    </row>
    <row r="63" spans="1:8" ht="10.5" customHeight="1">
      <c r="A63" s="213" t="s">
        <v>88</v>
      </c>
      <c r="B63" s="78"/>
      <c r="C63" s="79"/>
      <c r="D63" s="61" t="s">
        <v>89</v>
      </c>
      <c r="E63" s="61" t="s">
        <v>82</v>
      </c>
      <c r="F63" s="214">
        <v>1</v>
      </c>
      <c r="G63" s="215"/>
      <c r="H63" s="216">
        <v>0.792</v>
      </c>
    </row>
    <row r="64" spans="1:8" ht="10.5" customHeight="1">
      <c r="A64" s="213" t="s">
        <v>90</v>
      </c>
      <c r="B64" s="78"/>
      <c r="C64" s="79"/>
      <c r="D64" s="61" t="s">
        <v>74</v>
      </c>
      <c r="E64" s="61" t="s">
        <v>82</v>
      </c>
      <c r="F64" s="214">
        <v>1</v>
      </c>
      <c r="G64" s="215"/>
      <c r="H64" s="216">
        <v>1.588</v>
      </c>
    </row>
    <row r="65" spans="1:8" ht="10.5" customHeight="1">
      <c r="A65" s="213" t="s">
        <v>91</v>
      </c>
      <c r="B65" s="78"/>
      <c r="C65" s="79"/>
      <c r="D65" s="61" t="s">
        <v>92</v>
      </c>
      <c r="E65" s="61" t="s">
        <v>82</v>
      </c>
      <c r="F65" s="214">
        <v>1</v>
      </c>
      <c r="G65" s="215"/>
      <c r="H65" s="216">
        <v>5.258</v>
      </c>
    </row>
    <row r="66" spans="1:8" ht="10.5" customHeight="1">
      <c r="A66" s="213" t="s">
        <v>93</v>
      </c>
      <c r="B66" s="78"/>
      <c r="C66" s="79"/>
      <c r="D66" s="61" t="s">
        <v>74</v>
      </c>
      <c r="E66" s="61" t="s">
        <v>82</v>
      </c>
      <c r="F66" s="214">
        <v>5</v>
      </c>
      <c r="G66" s="215"/>
      <c r="H66" s="216">
        <v>0.708</v>
      </c>
    </row>
    <row r="67" spans="1:8" ht="10.5" customHeight="1">
      <c r="A67" s="213" t="s">
        <v>94</v>
      </c>
      <c r="B67" s="78"/>
      <c r="C67" s="79"/>
      <c r="D67" s="61" t="s">
        <v>78</v>
      </c>
      <c r="E67" s="61" t="s">
        <v>95</v>
      </c>
      <c r="F67" s="214">
        <v>2</v>
      </c>
      <c r="G67" s="215"/>
      <c r="H67" s="216">
        <v>2</v>
      </c>
    </row>
    <row r="68" spans="1:8" ht="10.5" customHeight="1">
      <c r="A68" s="213" t="s">
        <v>96</v>
      </c>
      <c r="B68" s="78"/>
      <c r="C68" s="79"/>
      <c r="D68" s="61" t="s">
        <v>78</v>
      </c>
      <c r="E68" s="61" t="s">
        <v>97</v>
      </c>
      <c r="F68" s="214">
        <v>4.5</v>
      </c>
      <c r="G68" s="215"/>
      <c r="H68" s="216">
        <v>27.355</v>
      </c>
    </row>
    <row r="69" spans="1:8" ht="9.75" customHeight="1">
      <c r="A69" s="160" t="s">
        <v>56</v>
      </c>
      <c r="B69" s="161"/>
      <c r="C69" s="162"/>
      <c r="D69" s="62"/>
      <c r="E69" s="62"/>
      <c r="F69" s="140"/>
      <c r="G69" s="141"/>
      <c r="H69" s="109">
        <f>SUM(H55:H68)</f>
        <v>295.55</v>
      </c>
    </row>
    <row r="70" spans="1:8" ht="37.5" customHeight="1" thickBot="1">
      <c r="A70" s="185" t="s">
        <v>65</v>
      </c>
      <c r="B70" s="185"/>
      <c r="C70" s="185"/>
      <c r="D70" s="185"/>
      <c r="E70" s="185"/>
      <c r="F70" s="185"/>
      <c r="G70" s="185"/>
      <c r="H70" s="185"/>
    </row>
    <row r="71" spans="1:8" ht="27.75" customHeight="1" thickBot="1">
      <c r="A71" s="134" t="s">
        <v>45</v>
      </c>
      <c r="B71" s="135"/>
      <c r="C71" s="144"/>
      <c r="D71" s="58" t="s">
        <v>44</v>
      </c>
      <c r="E71" s="59" t="s">
        <v>52</v>
      </c>
      <c r="F71" s="204" t="s">
        <v>43</v>
      </c>
      <c r="G71" s="144"/>
      <c r="H71" s="60" t="s">
        <v>53</v>
      </c>
    </row>
    <row r="72" spans="1:8" ht="10.5" customHeight="1">
      <c r="A72" s="110" t="s">
        <v>98</v>
      </c>
      <c r="B72" s="78"/>
      <c r="C72" s="79"/>
      <c r="D72" s="61" t="s">
        <v>81</v>
      </c>
      <c r="E72" s="61" t="s">
        <v>75</v>
      </c>
      <c r="F72" s="81">
        <v>215</v>
      </c>
      <c r="G72" s="80"/>
      <c r="H72" s="108">
        <v>219.88</v>
      </c>
    </row>
    <row r="73" spans="1:8" ht="10.5" customHeight="1">
      <c r="A73" s="213" t="s">
        <v>99</v>
      </c>
      <c r="B73" s="78"/>
      <c r="C73" s="79"/>
      <c r="D73" s="61" t="s">
        <v>100</v>
      </c>
      <c r="E73" s="61" t="s">
        <v>101</v>
      </c>
      <c r="F73" s="214">
        <v>1</v>
      </c>
      <c r="G73" s="215"/>
      <c r="H73" s="216">
        <v>189.759</v>
      </c>
    </row>
    <row r="74" spans="1:8" ht="9.75" customHeight="1">
      <c r="A74" s="160" t="s">
        <v>56</v>
      </c>
      <c r="B74" s="161"/>
      <c r="C74" s="162"/>
      <c r="D74" s="62"/>
      <c r="E74" s="62"/>
      <c r="F74" s="140"/>
      <c r="G74" s="141"/>
      <c r="H74" s="109">
        <f>SUM(H72:H73)</f>
        <v>409.639</v>
      </c>
    </row>
  </sheetData>
  <mergeCells count="67">
    <mergeCell ref="F22:G22"/>
    <mergeCell ref="A43:C43"/>
    <mergeCell ref="F71:G71"/>
    <mergeCell ref="F16:G16"/>
    <mergeCell ref="D36:E36"/>
    <mergeCell ref="F54:G54"/>
    <mergeCell ref="F18:G18"/>
    <mergeCell ref="F19:G19"/>
    <mergeCell ref="F20:G20"/>
    <mergeCell ref="F23:G23"/>
    <mergeCell ref="F21:G21"/>
    <mergeCell ref="A69:C69"/>
    <mergeCell ref="A70:H7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4:C74"/>
    <mergeCell ref="D41:E41"/>
    <mergeCell ref="D43:E43"/>
    <mergeCell ref="D42:E42"/>
    <mergeCell ref="D44:E44"/>
    <mergeCell ref="A44:C44"/>
    <mergeCell ref="A45:C45"/>
    <mergeCell ref="D45:E45"/>
    <mergeCell ref="A71:C7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4:G74"/>
    <mergeCell ref="F30:G30"/>
    <mergeCell ref="F69:G6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2014-03-12T04:29:37Z</dcterms:modified>
  <cp:category/>
  <cp:version/>
  <cp:contentType/>
  <cp:contentStatus/>
</cp:coreProperties>
</file>