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'Лист1'!$A$1:$H$82</definedName>
  </definedNames>
  <calcPr fullCalcOnLoad="1"/>
</workbook>
</file>

<file path=xl/sharedStrings.xml><?xml version="1.0" encoding="utf-8"?>
<sst xmlns="http://schemas.openxmlformats.org/spreadsheetml/2006/main" count="154" uniqueCount="114">
  <si>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</si>
  <si>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</si>
  <si>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</si>
  <si>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</si>
  <si>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</si>
  <si>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</si>
  <si>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</si>
  <si>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</si>
  <si>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</si>
  <si>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</si>
  <si>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</si>
  <si>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</si>
  <si>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</si>
  <si>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</si>
  <si>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</si>
  <si>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</si>
  <si>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</si>
  <si>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</si>
  <si>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</si>
  <si>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</si>
  <si>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</si>
  <si>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</si>
  <si>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</si>
  <si>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</si>
  <si>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</si>
  <si>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</si>
  <si>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</si>
  <si>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</si>
  <si>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</si>
  <si>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</si>
  <si>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</si>
  <si>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</si>
  <si>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</si>
  <si>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</si>
  <si>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</si>
  <si>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</si>
  <si>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</si>
  <si>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</si>
  <si>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</si>
  <si>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</si>
  <si>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</si>
  <si>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</si>
  <si>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</si>
  <si>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</si>
  <si>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</si>
  <si>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</si>
  <si>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</si>
  <si>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</si>
  <si>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</si>
  <si>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</si>
  <si>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</si>
  <si>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</si>
  <si>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</si>
  <si>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</si>
  <si>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</si>
  <si>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</si>
  <si>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</si>
  <si>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</si>
  <si>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</si>
  <si>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</si>
  <si>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</si>
  <si>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</si>
  <si>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</si>
  <si>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</si>
  <si>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</si>
  <si>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</si>
  <si>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</si>
  <si>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</si>
  <si>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</si>
  <si>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</si>
  <si>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</si>
  <si>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</si>
  <si>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50 ЛЕТ ВЛКСМ д 26</t>
  </si>
  <si>
    <t>Ремонт электропроводки (+свет.-1шт,автомат-2шт,розетка-3шт.)</t>
  </si>
  <si>
    <t>Декабрь</t>
  </si>
  <si>
    <t xml:space="preserve">м.        </t>
  </si>
  <si>
    <t>Ремонт электропроводки (+ лампа ДРЛ)</t>
  </si>
  <si>
    <t>Сентябрь</t>
  </si>
  <si>
    <t>Замена вентилей (кв.23)</t>
  </si>
  <si>
    <t>Апрель</t>
  </si>
  <si>
    <t xml:space="preserve">шт.       </t>
  </si>
  <si>
    <t>Замена вентилей (ц/о)</t>
  </si>
  <si>
    <t>Остекление (3 под-д)</t>
  </si>
  <si>
    <t>Январь</t>
  </si>
  <si>
    <t xml:space="preserve">кв. м.    </t>
  </si>
  <si>
    <t>Ремонт канализации (3,4 подвал)</t>
  </si>
  <si>
    <t>Март</t>
  </si>
  <si>
    <t xml:space="preserve">м         </t>
  </si>
  <si>
    <t>Замена светильников (+ патрон)</t>
  </si>
  <si>
    <t xml:space="preserve">шт        </t>
  </si>
  <si>
    <t>Замена выключателей ()</t>
  </si>
  <si>
    <t>Замена задвижек (затвор д=80мм-ц/о)</t>
  </si>
  <si>
    <t>Октябрь</t>
  </si>
  <si>
    <t>Установка малых форм (лавочки,+забор-34,2м2)</t>
  </si>
  <si>
    <t>Июль</t>
  </si>
  <si>
    <t>Ремонт ЦО (+кран ПП25-4шт.)</t>
  </si>
  <si>
    <t>Ноябрь</t>
  </si>
  <si>
    <t>Ремонт ЦО (вентиль 20-2шт-узел управл.)</t>
  </si>
  <si>
    <t>Ремонт щитов (кв.55,56,57,58,3)</t>
  </si>
  <si>
    <t>Электромонтажные работы (розетка)</t>
  </si>
  <si>
    <t>Август</t>
  </si>
  <si>
    <t>Установка узлов учета отопления ()</t>
  </si>
  <si>
    <t>Установка узлов учёта электричества ()</t>
  </si>
  <si>
    <t>Транспортные услуги (уборка снега)</t>
  </si>
  <si>
    <t>Февраль</t>
  </si>
  <si>
    <t xml:space="preserve">ч         </t>
  </si>
  <si>
    <t>Ремонт отопления.. (ст.кв.36,39,42,45,48)</t>
  </si>
  <si>
    <t>Услуги а/крана (подъем кровельного материала)</t>
  </si>
  <si>
    <t xml:space="preserve">час       </t>
  </si>
  <si>
    <t>Услуги экскаватора (уборка снега)</t>
  </si>
  <si>
    <t>Спиливание деревьев -кол-во (с а/вышкой)</t>
  </si>
  <si>
    <t>Ремонт мягкой кровли</t>
  </si>
  <si>
    <t xml:space="preserve">м2        </t>
  </si>
  <si>
    <t>Замена светильников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</si>
</sst>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3203.6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89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705.147</v>
      </c>
      <c r="D15" s="27">
        <f>D16+D22</f>
        <v>707.8530000000001</v>
      </c>
      <c r="E15" s="27">
        <f>E16+E22</f>
        <v>964.9732564830508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616.758</v>
      </c>
      <c r="D16" s="43">
        <v>620.197</v>
      </c>
      <c r="E16" s="17">
        <f>C16*0.1525+E19+E21</f>
        <v>711.6039339830509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405.708</v>
      </c>
      <c r="D18" s="54"/>
      <c r="E18" s="52">
        <f>C18</f>
        <v>405.708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343.8203389830509</v>
      </c>
      <c r="D19" s="17"/>
      <c r="E19" s="17">
        <f>C19</f>
        <v>343.8203389830509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211.05</v>
      </c>
      <c r="D20" s="19"/>
      <c r="E20" s="83">
        <f>E16-E18</f>
        <v>305.89593398305084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-241.506</v>
      </c>
      <c r="C21" s="18">
        <f>C20/1.18</f>
        <v>178.85593220338984</v>
      </c>
      <c r="D21" s="18"/>
      <c r="E21" s="46">
        <v>273.728</v>
      </c>
      <c r="F21" s="183"/>
      <c r="G21" s="184"/>
      <c r="H21" s="92">
        <f>B21+C21-E21</f>
        <v>-336.37806779661014</v>
      </c>
      <c r="I21" s="2"/>
    </row>
    <row r="22" spans="1:9" ht="15" customHeight="1">
      <c r="A22" s="104" t="s">
        <v>4</v>
      </c>
      <c r="B22" s="57"/>
      <c r="C22" s="42">
        <v>88.389</v>
      </c>
      <c r="D22" s="44">
        <v>87.656</v>
      </c>
      <c r="E22" s="21">
        <f>C22*0.1525+E23</f>
        <v>253.36932249999998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152.753</v>
      </c>
      <c r="C23" s="41">
        <f>C22/1.18</f>
        <v>74.90593220338982</v>
      </c>
      <c r="D23" s="18"/>
      <c r="E23" s="46">
        <v>239.89</v>
      </c>
      <c r="F23" s="183"/>
      <c r="G23" s="184"/>
      <c r="H23" s="92">
        <f>B23+C23-E23</f>
        <v>-12.231067796610176</v>
      </c>
      <c r="I23" s="2"/>
    </row>
    <row r="24" spans="1:9" ht="19.5" customHeight="1">
      <c r="A24" s="105" t="s">
        <v>5</v>
      </c>
      <c r="B24" s="29"/>
      <c r="C24" s="30">
        <f>SUM(C26:C29)</f>
        <v>1422.8629999999998</v>
      </c>
      <c r="D24" s="30">
        <f>SUM(D26:D29)</f>
        <v>1417.4900000000002</v>
      </c>
      <c r="E24" s="30">
        <f>SUM(E26:E29)</f>
        <v>1422.8629999999998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150.054</v>
      </c>
      <c r="D26" s="45">
        <v>150.486</v>
      </c>
      <c r="E26" s="11">
        <f>C26</f>
        <v>150.054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184.459</v>
      </c>
      <c r="D27" s="45">
        <v>184.989</v>
      </c>
      <c r="E27" s="11">
        <f>C27</f>
        <v>184.459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1088.35</v>
      </c>
      <c r="D28" s="65">
        <v>1082.015</v>
      </c>
      <c r="E28" s="54">
        <f>C28</f>
        <v>1088.35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-88.75300000000001</v>
      </c>
      <c r="C30" s="71">
        <f>C24+C15</f>
        <v>2128.0099999999998</v>
      </c>
      <c r="D30" s="69">
        <f>D24+D15</f>
        <v>2125.3430000000003</v>
      </c>
      <c r="E30" s="69">
        <f>E24+E15</f>
        <v>2387.8362564830504</v>
      </c>
      <c r="F30" s="142">
        <v>82.181</v>
      </c>
      <c r="G30" s="143"/>
      <c r="H30" s="70">
        <f>H21+H23</f>
        <v>-348.60913559322034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305.89593398305084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253.36932249999998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253.36932249999998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8</v>
      </c>
      <c r="G55" s="80"/>
      <c r="H55" s="108">
        <v>1.737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10</v>
      </c>
      <c r="G56" s="215"/>
      <c r="H56" s="216">
        <v>0.945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1</v>
      </c>
      <c r="G57" s="215"/>
      <c r="H57" s="216">
        <v>0.319</v>
      </c>
    </row>
    <row r="58" spans="1:8" ht="10.5" customHeight="1">
      <c r="A58" s="213" t="s">
        <v>81</v>
      </c>
      <c r="B58" s="78"/>
      <c r="C58" s="79"/>
      <c r="D58" s="61" t="s">
        <v>74</v>
      </c>
      <c r="E58" s="61" t="s">
        <v>80</v>
      </c>
      <c r="F58" s="214">
        <v>3</v>
      </c>
      <c r="G58" s="215"/>
      <c r="H58" s="216">
        <v>1.071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84</v>
      </c>
      <c r="F59" s="214">
        <v>0.54</v>
      </c>
      <c r="G59" s="215"/>
      <c r="H59" s="216">
        <v>0.248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87</v>
      </c>
      <c r="F60" s="214">
        <v>21</v>
      </c>
      <c r="G60" s="215"/>
      <c r="H60" s="216">
        <v>18.654</v>
      </c>
    </row>
    <row r="61" spans="1:8" ht="10.5" customHeight="1">
      <c r="A61" s="213" t="s">
        <v>88</v>
      </c>
      <c r="B61" s="78"/>
      <c r="C61" s="79"/>
      <c r="D61" s="61" t="s">
        <v>86</v>
      </c>
      <c r="E61" s="61" t="s">
        <v>89</v>
      </c>
      <c r="F61" s="214">
        <v>1</v>
      </c>
      <c r="G61" s="215"/>
      <c r="H61" s="216">
        <v>0.21</v>
      </c>
    </row>
    <row r="62" spans="1:8" ht="10.5" customHeight="1">
      <c r="A62" s="213" t="s">
        <v>90</v>
      </c>
      <c r="B62" s="78"/>
      <c r="C62" s="79"/>
      <c r="D62" s="61" t="s">
        <v>83</v>
      </c>
      <c r="E62" s="61" t="s">
        <v>89</v>
      </c>
      <c r="F62" s="214">
        <v>1</v>
      </c>
      <c r="G62" s="215"/>
      <c r="H62" s="216">
        <v>0.055</v>
      </c>
    </row>
    <row r="63" spans="1:8" ht="10.5" customHeight="1">
      <c r="A63" s="213" t="s">
        <v>91</v>
      </c>
      <c r="B63" s="78"/>
      <c r="C63" s="79"/>
      <c r="D63" s="61" t="s">
        <v>92</v>
      </c>
      <c r="E63" s="61" t="s">
        <v>89</v>
      </c>
      <c r="F63" s="214">
        <v>1</v>
      </c>
      <c r="G63" s="215"/>
      <c r="H63" s="216">
        <v>2.936</v>
      </c>
    </row>
    <row r="64" spans="1:8" ht="10.5" customHeight="1">
      <c r="A64" s="213" t="s">
        <v>93</v>
      </c>
      <c r="B64" s="78"/>
      <c r="C64" s="79"/>
      <c r="D64" s="61" t="s">
        <v>94</v>
      </c>
      <c r="E64" s="61" t="s">
        <v>89</v>
      </c>
      <c r="F64" s="214">
        <v>3</v>
      </c>
      <c r="G64" s="215"/>
      <c r="H64" s="216">
        <v>38.569</v>
      </c>
    </row>
    <row r="65" spans="1:8" ht="10.5" customHeight="1">
      <c r="A65" s="213" t="s">
        <v>95</v>
      </c>
      <c r="B65" s="78"/>
      <c r="C65" s="79"/>
      <c r="D65" s="61" t="s">
        <v>96</v>
      </c>
      <c r="E65" s="61" t="s">
        <v>87</v>
      </c>
      <c r="F65" s="214">
        <v>4</v>
      </c>
      <c r="G65" s="215"/>
      <c r="H65" s="216">
        <v>2.717</v>
      </c>
    </row>
    <row r="66" spans="1:8" ht="10.5" customHeight="1">
      <c r="A66" s="213" t="s">
        <v>97</v>
      </c>
      <c r="B66" s="78"/>
      <c r="C66" s="79"/>
      <c r="D66" s="61" t="s">
        <v>77</v>
      </c>
      <c r="E66" s="61" t="s">
        <v>87</v>
      </c>
      <c r="F66" s="214">
        <v>3</v>
      </c>
      <c r="G66" s="215"/>
      <c r="H66" s="216">
        <v>1.587</v>
      </c>
    </row>
    <row r="67" spans="1:8" ht="10.5" customHeight="1">
      <c r="A67" s="213" t="s">
        <v>98</v>
      </c>
      <c r="B67" s="78"/>
      <c r="C67" s="79"/>
      <c r="D67" s="61" t="s">
        <v>79</v>
      </c>
      <c r="E67" s="61" t="s">
        <v>89</v>
      </c>
      <c r="F67" s="214">
        <v>5</v>
      </c>
      <c r="G67" s="215"/>
      <c r="H67" s="216">
        <v>3.549</v>
      </c>
    </row>
    <row r="68" spans="1:8" ht="10.5" customHeight="1">
      <c r="A68" s="213" t="s">
        <v>99</v>
      </c>
      <c r="B68" s="78"/>
      <c r="C68" s="79"/>
      <c r="D68" s="61" t="s">
        <v>100</v>
      </c>
      <c r="E68" s="61" t="s">
        <v>89</v>
      </c>
      <c r="F68" s="214">
        <v>1</v>
      </c>
      <c r="G68" s="215"/>
      <c r="H68" s="216">
        <v>0.073</v>
      </c>
    </row>
    <row r="69" spans="1:8" ht="10.5" customHeight="1">
      <c r="A69" s="213" t="s">
        <v>101</v>
      </c>
      <c r="B69" s="78"/>
      <c r="C69" s="79"/>
      <c r="D69" s="61" t="s">
        <v>100</v>
      </c>
      <c r="E69" s="61" t="s">
        <v>80</v>
      </c>
      <c r="F69" s="214">
        <v>1</v>
      </c>
      <c r="G69" s="215"/>
      <c r="H69" s="216">
        <v>153.335</v>
      </c>
    </row>
    <row r="70" spans="1:8" ht="10.5" customHeight="1">
      <c r="A70" s="213" t="s">
        <v>102</v>
      </c>
      <c r="B70" s="78"/>
      <c r="C70" s="79"/>
      <c r="D70" s="61" t="s">
        <v>86</v>
      </c>
      <c r="E70" s="61" t="s">
        <v>80</v>
      </c>
      <c r="F70" s="214">
        <v>1</v>
      </c>
      <c r="G70" s="215"/>
      <c r="H70" s="216">
        <v>9.512</v>
      </c>
    </row>
    <row r="71" spans="1:8" ht="10.5" customHeight="1">
      <c r="A71" s="213" t="s">
        <v>103</v>
      </c>
      <c r="B71" s="78"/>
      <c r="C71" s="79"/>
      <c r="D71" s="61" t="s">
        <v>104</v>
      </c>
      <c r="E71" s="61" t="s">
        <v>105</v>
      </c>
      <c r="F71" s="214">
        <v>1.1</v>
      </c>
      <c r="G71" s="215"/>
      <c r="H71" s="216">
        <v>1.32</v>
      </c>
    </row>
    <row r="72" spans="1:8" ht="10.5" customHeight="1">
      <c r="A72" s="213" t="s">
        <v>106</v>
      </c>
      <c r="B72" s="78"/>
      <c r="C72" s="79"/>
      <c r="D72" s="61" t="s">
        <v>104</v>
      </c>
      <c r="E72" s="61" t="s">
        <v>87</v>
      </c>
      <c r="F72" s="214">
        <v>26</v>
      </c>
      <c r="G72" s="215"/>
      <c r="H72" s="216">
        <v>21.26</v>
      </c>
    </row>
    <row r="73" spans="1:8" ht="10.5" customHeight="1">
      <c r="A73" s="213" t="s">
        <v>107</v>
      </c>
      <c r="B73" s="78"/>
      <c r="C73" s="79"/>
      <c r="D73" s="61" t="s">
        <v>94</v>
      </c>
      <c r="E73" s="61" t="s">
        <v>108</v>
      </c>
      <c r="F73" s="214">
        <v>4</v>
      </c>
      <c r="G73" s="215"/>
      <c r="H73" s="216">
        <v>6</v>
      </c>
    </row>
    <row r="74" spans="1:8" ht="10.5" customHeight="1">
      <c r="A74" s="213" t="s">
        <v>109</v>
      </c>
      <c r="B74" s="78"/>
      <c r="C74" s="79"/>
      <c r="D74" s="61" t="s">
        <v>104</v>
      </c>
      <c r="E74" s="61" t="s">
        <v>108</v>
      </c>
      <c r="F74" s="214">
        <v>1</v>
      </c>
      <c r="G74" s="215"/>
      <c r="H74" s="216">
        <v>1.2</v>
      </c>
    </row>
    <row r="75" spans="1:8" ht="10.5" customHeight="1">
      <c r="A75" s="213" t="s">
        <v>110</v>
      </c>
      <c r="B75" s="78"/>
      <c r="C75" s="79"/>
      <c r="D75" s="61" t="s">
        <v>74</v>
      </c>
      <c r="E75" s="61" t="s">
        <v>89</v>
      </c>
      <c r="F75" s="214">
        <v>1</v>
      </c>
      <c r="G75" s="215"/>
      <c r="H75" s="216">
        <v>8.431</v>
      </c>
    </row>
    <row r="76" spans="1:8" ht="9.75" customHeight="1">
      <c r="A76" s="160" t="s">
        <v>56</v>
      </c>
      <c r="B76" s="161"/>
      <c r="C76" s="162"/>
      <c r="D76" s="62"/>
      <c r="E76" s="62"/>
      <c r="F76" s="140"/>
      <c r="G76" s="141"/>
      <c r="H76" s="109">
        <f>SUM(H55:H75)</f>
        <v>273.72799999999995</v>
      </c>
    </row>
    <row r="77" spans="1:8" ht="37.5" customHeight="1" thickBot="1">
      <c r="A77" s="185" t="s">
        <v>65</v>
      </c>
      <c r="B77" s="185"/>
      <c r="C77" s="185"/>
      <c r="D77" s="185"/>
      <c r="E77" s="185"/>
      <c r="F77" s="185"/>
      <c r="G77" s="185"/>
      <c r="H77" s="185"/>
    </row>
    <row r="78" spans="1:8" ht="27.75" customHeight="1" thickBot="1">
      <c r="A78" s="134" t="s">
        <v>45</v>
      </c>
      <c r="B78" s="135"/>
      <c r="C78" s="144"/>
      <c r="D78" s="58" t="s">
        <v>44</v>
      </c>
      <c r="E78" s="59" t="s">
        <v>52</v>
      </c>
      <c r="F78" s="204" t="s">
        <v>43</v>
      </c>
      <c r="G78" s="144"/>
      <c r="H78" s="60" t="s">
        <v>53</v>
      </c>
    </row>
    <row r="79" spans="1:8" ht="10.5" customHeight="1">
      <c r="A79" s="110" t="s">
        <v>111</v>
      </c>
      <c r="B79" s="78"/>
      <c r="C79" s="79"/>
      <c r="D79" s="61" t="s">
        <v>77</v>
      </c>
      <c r="E79" s="61" t="s">
        <v>112</v>
      </c>
      <c r="F79" s="81">
        <v>0</v>
      </c>
      <c r="G79" s="80"/>
      <c r="H79" s="108">
        <v>32.282</v>
      </c>
    </row>
    <row r="80" spans="1:8" ht="10.5" customHeight="1">
      <c r="A80" s="213" t="s">
        <v>111</v>
      </c>
      <c r="B80" s="78"/>
      <c r="C80" s="79"/>
      <c r="D80" s="61" t="s">
        <v>100</v>
      </c>
      <c r="E80" s="61" t="s">
        <v>112</v>
      </c>
      <c r="F80" s="214">
        <v>445.3</v>
      </c>
      <c r="G80" s="215"/>
      <c r="H80" s="216">
        <v>193.379</v>
      </c>
    </row>
    <row r="81" spans="1:8" ht="10.5" customHeight="1">
      <c r="A81" s="213" t="s">
        <v>113</v>
      </c>
      <c r="B81" s="78"/>
      <c r="C81" s="79"/>
      <c r="D81" s="61" t="s">
        <v>77</v>
      </c>
      <c r="E81" s="61" t="s">
        <v>89</v>
      </c>
      <c r="F81" s="214">
        <v>20</v>
      </c>
      <c r="G81" s="215"/>
      <c r="H81" s="216">
        <v>14.229</v>
      </c>
    </row>
    <row r="82" spans="1:8" ht="9.75" customHeight="1">
      <c r="A82" s="160" t="s">
        <v>56</v>
      </c>
      <c r="B82" s="161"/>
      <c r="C82" s="162"/>
      <c r="D82" s="62"/>
      <c r="E82" s="62"/>
      <c r="F82" s="140"/>
      <c r="G82" s="141"/>
      <c r="H82" s="109">
        <f>SUM(H79:H81)</f>
        <v>239.89</v>
      </c>
    </row>
  </sheetData>
  <mergeCells count="67">
    <mergeCell ref="F22:G22"/>
    <mergeCell ref="A43:C43"/>
    <mergeCell ref="F78:G78"/>
    <mergeCell ref="F16:G16"/>
    <mergeCell ref="D36:E36"/>
    <mergeCell ref="F54:G54"/>
    <mergeCell ref="F18:G18"/>
    <mergeCell ref="F19:G19"/>
    <mergeCell ref="F20:G20"/>
    <mergeCell ref="F23:G23"/>
    <mergeCell ref="F21:G21"/>
    <mergeCell ref="A76:C76"/>
    <mergeCell ref="A77:H7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2:C82"/>
    <mergeCell ref="D41:E41"/>
    <mergeCell ref="D43:E43"/>
    <mergeCell ref="D42:E42"/>
    <mergeCell ref="D44:E44"/>
    <mergeCell ref="A44:C44"/>
    <mergeCell ref="A45:C45"/>
    <mergeCell ref="D45:E45"/>
    <mergeCell ref="A78:C7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2:G82"/>
    <mergeCell ref="F30:G30"/>
    <mergeCell ref="F76:G7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2014-03-12T04:27:52Z</dcterms:modified>
  <cp:category/>
  <cp:version/>
  <cp:contentType/>
  <cp:contentStatus/>
</cp:coreProperties>
</file>