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'Лист1'!$A$1:$H$70</definedName>
  </definedNames>
  <calcPr fullCalcOnLoad="1"/>
</workbook>
</file>

<file path=xl/sharedStrings.xml><?xml version="1.0" encoding="utf-8"?>
<sst xmlns="http://schemas.openxmlformats.org/spreadsheetml/2006/main" count="115" uniqueCount="95">
  <si>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</si>
  <si>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</si>
  <si>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</si>
  <si>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</si>
  <si>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</si>
  <si>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</si>
  <si>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</si>
  <si>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</si>
  <si>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</si>
  <si>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</si>
  <si>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</si>
  <si>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</si>
  <si>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</si>
  <si>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</si>
  <si>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</si>
  <si>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</si>
  <si>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</si>
  <si>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</si>
  <si>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</si>
  <si>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</si>
  <si>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</si>
  <si>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</si>
  <si>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</si>
  <si>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</si>
  <si>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</si>
  <si>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</si>
  <si>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</si>
  <si>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</si>
  <si>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</si>
  <si>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</si>
  <si>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</si>
  <si>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</si>
  <si>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</si>
  <si>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</si>
  <si>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</si>
  <si>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</si>
  <si>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</si>
  <si>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</si>
  <si>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</si>
  <si>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</si>
  <si>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</si>
  <si>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</si>
  <si>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</si>
  <si>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</si>
  <si>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</si>
  <si>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</si>
  <si>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</si>
  <si>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</si>
  <si>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</si>
  <si>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</si>
  <si>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</si>
  <si>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</si>
  <si>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</si>
  <si>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</si>
  <si>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</si>
  <si>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</si>
  <si>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</si>
  <si>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</si>
  <si>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</si>
  <si>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</si>
  <si>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</si>
  <si>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</si>
  <si>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</si>
  <si>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</si>
  <si>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</si>
  <si>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</si>
  <si>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</si>
  <si>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</si>
  <si>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</si>
  <si>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</si>
  <si>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</si>
  <si>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</si>
  <si>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МИРА д 17 корп 1  </t>
  </si>
  <si>
    <t>Ремонт электропроводки (+свет.,выключ.,розетка)</t>
  </si>
  <si>
    <t>Апрель</t>
  </si>
  <si>
    <t xml:space="preserve">м.        </t>
  </si>
  <si>
    <t>Ремонт мягкой кровли (над.кв.44,73,74)</t>
  </si>
  <si>
    <t>Август</t>
  </si>
  <si>
    <t xml:space="preserve">м2        </t>
  </si>
  <si>
    <t>Ремонт ХВС (кв.5)</t>
  </si>
  <si>
    <t>Ноябрь</t>
  </si>
  <si>
    <t xml:space="preserve">м         </t>
  </si>
  <si>
    <t>Ремонт канализации (4,5 подвал)</t>
  </si>
  <si>
    <t>Ремонт ЦО (кв.28,78,113,20,96)</t>
  </si>
  <si>
    <t>Октябрь</t>
  </si>
  <si>
    <t>Ремонт ЦО (ст.кв.2,5,8,11,14)</t>
  </si>
  <si>
    <t>Ремонт щитов (кв.106)</t>
  </si>
  <si>
    <t>Декабрь</t>
  </si>
  <si>
    <t xml:space="preserve">шт        </t>
  </si>
  <si>
    <t>Ремонт щитов (кв.52+2 выкл.,1светил.)</t>
  </si>
  <si>
    <t>Март</t>
  </si>
  <si>
    <t>Электромонтажные работы (выкл.,автомат кв.109)</t>
  </si>
  <si>
    <t>Ремонт канализации, ЦО (кв.31,99,101,74,4-й подвал)</t>
  </si>
  <si>
    <t>Ремонт отопления.. (ст.кв.48,51)</t>
  </si>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</sst>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5729.2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383.2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1253.54</v>
      </c>
      <c r="D15" s="27">
        <f>D16+D22</f>
        <v>1248.935</v>
      </c>
      <c r="E15" s="27">
        <f>E16+E22</f>
        <v>876.964663559322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1120.286</v>
      </c>
      <c r="D16" s="43">
        <v>1116.886</v>
      </c>
      <c r="E16" s="17">
        <f>C16*0.1525+E19+E21</f>
        <v>856.643428559322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742.844</v>
      </c>
      <c r="D18" s="54"/>
      <c r="E18" s="52">
        <f>C18</f>
        <v>742.844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629.5288135593221</v>
      </c>
      <c r="D19" s="17"/>
      <c r="E19" s="17">
        <f>C19</f>
        <v>629.5288135593221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377.442</v>
      </c>
      <c r="D20" s="19"/>
      <c r="E20" s="83">
        <f>E16-E18</f>
        <v>113.799428559322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-648.262</v>
      </c>
      <c r="C21" s="18">
        <f>C20/1.18</f>
        <v>319.8661016949153</v>
      </c>
      <c r="D21" s="18"/>
      <c r="E21" s="46">
        <v>56.271</v>
      </c>
      <c r="F21" s="183"/>
      <c r="G21" s="184"/>
      <c r="H21" s="92">
        <f>B21+C21-E21</f>
        <v>-384.66689830508466</v>
      </c>
      <c r="I21" s="2"/>
    </row>
    <row r="22" spans="1:9" ht="15" customHeight="1">
      <c r="A22" s="104" t="s">
        <v>4</v>
      </c>
      <c r="B22" s="57"/>
      <c r="C22" s="42">
        <v>133.254</v>
      </c>
      <c r="D22" s="44">
        <v>132.049</v>
      </c>
      <c r="E22" s="21">
        <f>C22*0.1525+E23</f>
        <v>20.321234999999998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-294.756</v>
      </c>
      <c r="C23" s="41">
        <f>C22/1.18</f>
        <v>112.92711864406779</v>
      </c>
      <c r="D23" s="18"/>
      <c r="E23" s="46">
        <v>0</v>
      </c>
      <c r="F23" s="183"/>
      <c r="G23" s="184"/>
      <c r="H23" s="92">
        <f>B23+C23-E23</f>
        <v>-181.8288813559322</v>
      </c>
      <c r="I23" s="2"/>
    </row>
    <row r="24" spans="1:9" ht="19.5" customHeight="1">
      <c r="A24" s="105" t="s">
        <v>5</v>
      </c>
      <c r="B24" s="29"/>
      <c r="C24" s="30">
        <f>SUM(C26:C29)</f>
        <v>2649.496</v>
      </c>
      <c r="D24" s="30">
        <f>SUM(D26:D29)</f>
        <v>2648.089</v>
      </c>
      <c r="E24" s="30">
        <f>SUM(E26:E29)</f>
        <v>2649.496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316.387</v>
      </c>
      <c r="D26" s="45">
        <v>319.171</v>
      </c>
      <c r="E26" s="11">
        <f>C26</f>
        <v>316.387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388.925</v>
      </c>
      <c r="D27" s="45">
        <v>392.361</v>
      </c>
      <c r="E27" s="11">
        <f>C27</f>
        <v>388.925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1944.184</v>
      </c>
      <c r="D28" s="65">
        <v>1936.557</v>
      </c>
      <c r="E28" s="54">
        <f>C28</f>
        <v>1944.184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-943.0179999999999</v>
      </c>
      <c r="C30" s="71">
        <f>C24+C15</f>
        <v>3903.036</v>
      </c>
      <c r="D30" s="69">
        <f>D24+D15</f>
        <v>3897.024</v>
      </c>
      <c r="E30" s="69">
        <f>E24+E15</f>
        <v>3526.4606635593223</v>
      </c>
      <c r="F30" s="142">
        <v>86.478</v>
      </c>
      <c r="G30" s="143"/>
      <c r="H30" s="70">
        <f>H21+H23</f>
        <v>-566.4957796610169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113.799428559322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20.321234999999998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20.321234999999998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20</v>
      </c>
      <c r="G55" s="80"/>
      <c r="H55" s="108">
        <v>1.585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8.7</v>
      </c>
      <c r="G56" s="215"/>
      <c r="H56" s="216">
        <v>6.625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3</v>
      </c>
      <c r="G57" s="215"/>
      <c r="H57" s="216">
        <v>1.664</v>
      </c>
    </row>
    <row r="58" spans="1:8" ht="10.5" customHeight="1">
      <c r="A58" s="213" t="s">
        <v>82</v>
      </c>
      <c r="B58" s="78"/>
      <c r="C58" s="79"/>
      <c r="D58" s="61" t="s">
        <v>77</v>
      </c>
      <c r="E58" s="61" t="s">
        <v>81</v>
      </c>
      <c r="F58" s="214">
        <v>7</v>
      </c>
      <c r="G58" s="215"/>
      <c r="H58" s="216">
        <v>2.561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81</v>
      </c>
      <c r="F59" s="214">
        <v>6</v>
      </c>
      <c r="G59" s="215"/>
      <c r="H59" s="216">
        <v>3.437</v>
      </c>
    </row>
    <row r="60" spans="1:8" ht="10.5" customHeight="1">
      <c r="A60" s="213" t="s">
        <v>85</v>
      </c>
      <c r="B60" s="78"/>
      <c r="C60" s="79"/>
      <c r="D60" s="61" t="s">
        <v>84</v>
      </c>
      <c r="E60" s="61" t="s">
        <v>81</v>
      </c>
      <c r="F60" s="214">
        <v>32</v>
      </c>
      <c r="G60" s="215"/>
      <c r="H60" s="216">
        <v>19.446</v>
      </c>
    </row>
    <row r="61" spans="1:8" ht="10.5" customHeight="1">
      <c r="A61" s="213" t="s">
        <v>86</v>
      </c>
      <c r="B61" s="78"/>
      <c r="C61" s="79"/>
      <c r="D61" s="61" t="s">
        <v>87</v>
      </c>
      <c r="E61" s="61" t="s">
        <v>88</v>
      </c>
      <c r="F61" s="214">
        <v>1</v>
      </c>
      <c r="G61" s="215"/>
      <c r="H61" s="216">
        <v>0.798</v>
      </c>
    </row>
    <row r="62" spans="1:8" ht="10.5" customHeight="1">
      <c r="A62" s="213" t="s">
        <v>89</v>
      </c>
      <c r="B62" s="78"/>
      <c r="C62" s="79"/>
      <c r="D62" s="61" t="s">
        <v>90</v>
      </c>
      <c r="E62" s="61" t="s">
        <v>88</v>
      </c>
      <c r="F62" s="214">
        <v>1</v>
      </c>
      <c r="G62" s="215"/>
      <c r="H62" s="216">
        <v>1.049</v>
      </c>
    </row>
    <row r="63" spans="1:8" ht="10.5" customHeight="1">
      <c r="A63" s="213" t="s">
        <v>91</v>
      </c>
      <c r="B63" s="78"/>
      <c r="C63" s="79"/>
      <c r="D63" s="61" t="s">
        <v>84</v>
      </c>
      <c r="E63" s="61" t="s">
        <v>88</v>
      </c>
      <c r="F63" s="214">
        <v>2</v>
      </c>
      <c r="G63" s="215"/>
      <c r="H63" s="216">
        <v>0.379</v>
      </c>
    </row>
    <row r="64" spans="1:8" ht="10.5" customHeight="1">
      <c r="A64" s="213" t="s">
        <v>92</v>
      </c>
      <c r="B64" s="78"/>
      <c r="C64" s="79"/>
      <c r="D64" s="61" t="s">
        <v>87</v>
      </c>
      <c r="E64" s="61" t="s">
        <v>81</v>
      </c>
      <c r="F64" s="214">
        <v>13.5</v>
      </c>
      <c r="G64" s="215"/>
      <c r="H64" s="216">
        <v>5.321</v>
      </c>
    </row>
    <row r="65" spans="1:8" ht="10.5" customHeight="1">
      <c r="A65" s="213" t="s">
        <v>93</v>
      </c>
      <c r="B65" s="78"/>
      <c r="C65" s="79"/>
      <c r="D65" s="61" t="s">
        <v>94</v>
      </c>
      <c r="E65" s="61" t="s">
        <v>81</v>
      </c>
      <c r="F65" s="214">
        <v>20</v>
      </c>
      <c r="G65" s="215"/>
      <c r="H65" s="216">
        <v>13.406</v>
      </c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SUM(H55:H65)</f>
        <v>56.270999999999994</v>
      </c>
    </row>
    <row r="67" spans="1:8" ht="37.5" customHeight="1" thickBot="1">
      <c r="A67" s="185" t="s">
        <v>65</v>
      </c>
      <c r="B67" s="185"/>
      <c r="C67" s="185"/>
      <c r="D67" s="185"/>
      <c r="E67" s="185"/>
      <c r="F67" s="185"/>
      <c r="G67" s="185"/>
      <c r="H67" s="185"/>
    </row>
    <row r="68" spans="1:8" ht="27.75" customHeight="1" thickBot="1">
      <c r="A68" s="134" t="s">
        <v>45</v>
      </c>
      <c r="B68" s="135"/>
      <c r="C68" s="144"/>
      <c r="D68" s="58" t="s">
        <v>44</v>
      </c>
      <c r="E68" s="59" t="s">
        <v>52</v>
      </c>
      <c r="F68" s="204" t="s">
        <v>43</v>
      </c>
      <c r="G68" s="144"/>
      <c r="H68" s="60" t="s">
        <v>53</v>
      </c>
    </row>
    <row r="69" spans="1:8" ht="10.5" customHeight="1">
      <c r="A69" s="110"/>
      <c r="B69" s="78"/>
      <c r="C69" s="79"/>
      <c r="D69" s="61"/>
      <c r="E69" s="61"/>
      <c r="F69" s="81"/>
      <c r="G69" s="80"/>
      <c r="H69" s="108"/>
    </row>
    <row r="70" spans="1:8" ht="9.75" customHeight="1">
      <c r="A70" s="160" t="s">
        <v>56</v>
      </c>
      <c r="B70" s="161"/>
      <c r="C70" s="162"/>
      <c r="D70" s="62"/>
      <c r="E70" s="62"/>
      <c r="F70" s="140"/>
      <c r="G70" s="141"/>
      <c r="H70" s="109">
        <f>SUM(H69:H69)</f>
        <v>0</v>
      </c>
    </row>
  </sheetData>
  <mergeCells count="67">
    <mergeCell ref="F22:G22"/>
    <mergeCell ref="A43:C43"/>
    <mergeCell ref="F68:G68"/>
    <mergeCell ref="F16:G16"/>
    <mergeCell ref="D36:E36"/>
    <mergeCell ref="F54:G54"/>
    <mergeCell ref="F18:G18"/>
    <mergeCell ref="F19:G19"/>
    <mergeCell ref="F20:G20"/>
    <mergeCell ref="F23:G23"/>
    <mergeCell ref="F21:G21"/>
    <mergeCell ref="A66:C66"/>
    <mergeCell ref="A67:H6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0:C70"/>
    <mergeCell ref="D41:E41"/>
    <mergeCell ref="D43:E43"/>
    <mergeCell ref="D42:E42"/>
    <mergeCell ref="D44:E44"/>
    <mergeCell ref="A44:C44"/>
    <mergeCell ref="A45:C45"/>
    <mergeCell ref="D45:E45"/>
    <mergeCell ref="A68:C6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0:G70"/>
    <mergeCell ref="F30:G30"/>
    <mergeCell ref="F66:G6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2014-03-18T07:34:56Z</dcterms:modified>
  <cp:category/>
  <cp:version/>
  <cp:contentType/>
  <cp:contentStatus/>
</cp:coreProperties>
</file>