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<sst xmlns="http://schemas.openxmlformats.org/spreadsheetml/2006/main" count="103" uniqueCount="86">
  <si>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</si>
  <si>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</si>
  <si>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</si>
  <si>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</si>
  <si>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</si>
  <si>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</si>
  <si>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</si>
  <si>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</si>
  <si>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</si>
  <si>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</si>
  <si>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</si>
  <si>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</si>
  <si>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</si>
  <si>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</si>
  <si>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</si>
  <si>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</si>
  <si>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</si>
  <si>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</si>
  <si>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</si>
  <si>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</si>
  <si>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</si>
  <si>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</si>
  <si>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</si>
  <si>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</si>
  <si>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</si>
  <si>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</si>
  <si>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</si>
  <si>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</si>
  <si>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</si>
  <si>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</si>
  <si>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</si>
  <si>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</si>
  <si>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</si>
  <si>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</si>
  <si>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</si>
  <si>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</si>
  <si>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</si>
  <si>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</si>
  <si>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</si>
  <si>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</si>
  <si>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</si>
  <si>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</si>
  <si>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</si>
  <si>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</si>
  <si>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</si>
  <si>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</si>
  <si>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</si>
  <si>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</si>
  <si>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</si>
  <si>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</si>
  <si>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</si>
  <si>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</si>
  <si>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</si>
  <si>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</si>
  <si>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</si>
  <si>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</si>
  <si>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</si>
  <si>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</si>
  <si>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</si>
  <si>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</si>
  <si>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</si>
  <si>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</si>
  <si>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</si>
  <si>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</si>
  <si>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</si>
  <si>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</si>
  <si>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</si>
  <si>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</si>
  <si>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</si>
  <si>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</si>
  <si>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</si>
  <si>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</si>
  <si>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18 корп 2  </t>
  </si>
  <si>
    <t>Ремонт ХВС (подвал)</t>
  </si>
  <si>
    <t>Март</t>
  </si>
  <si>
    <t xml:space="preserve">м         </t>
  </si>
  <si>
    <t>Ремонт ХВС (ду=25мм)</t>
  </si>
  <si>
    <t>Ремонт ХВС (ст.кв.4,8,12)</t>
  </si>
  <si>
    <t>Декабрь</t>
  </si>
  <si>
    <t>Ремонт ХВС (ст.кв.28,32,36)</t>
  </si>
  <si>
    <t>Ноябрь</t>
  </si>
  <si>
    <t>Замена светильников ()</t>
  </si>
  <si>
    <t>Октябрь</t>
  </si>
  <si>
    <t xml:space="preserve">шт        </t>
  </si>
  <si>
    <t>Замена светильников (+1 выкл.)</t>
  </si>
  <si>
    <t>Ремонт щитов (кв.27)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</si>
</sst>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1935.9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297.9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419.949</v>
      </c>
      <c r="D15" s="27">
        <f>D16+D22</f>
        <v>420.779</v>
      </c>
      <c r="E15" s="27">
        <f>E16+E22</f>
        <v>396.8875614830509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378.546</v>
      </c>
      <c r="D16" s="43">
        <v>379.718</v>
      </c>
      <c r="E16" s="17">
        <f>C16*0.1525+E19+E21</f>
        <v>390.5736039830509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251.01</v>
      </c>
      <c r="D18" s="54"/>
      <c r="E18" s="52">
        <f>C18</f>
        <v>251.01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212.72033898305085</v>
      </c>
      <c r="D19" s="17"/>
      <c r="E19" s="17">
        <f>C19</f>
        <v>212.72033898305085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127.536</v>
      </c>
      <c r="D20" s="19"/>
      <c r="E20" s="83">
        <f>E16-E18</f>
        <v>139.56360398305088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-36.905</v>
      </c>
      <c r="C21" s="18">
        <f>C20/1.18</f>
        <v>108.0813559322034</v>
      </c>
      <c r="D21" s="18"/>
      <c r="E21" s="46">
        <v>120.125</v>
      </c>
      <c r="F21" s="183"/>
      <c r="G21" s="184"/>
      <c r="H21" s="92">
        <f>B21+C21-E21</f>
        <v>-48.94864406779661</v>
      </c>
      <c r="I21" s="2"/>
    </row>
    <row r="22" spans="1:9" ht="15" customHeight="1">
      <c r="A22" s="104" t="s">
        <v>4</v>
      </c>
      <c r="B22" s="57"/>
      <c r="C22" s="42">
        <v>41.403</v>
      </c>
      <c r="D22" s="44">
        <v>41.061</v>
      </c>
      <c r="E22" s="21">
        <f>C22*0.1525+E23</f>
        <v>6.3139575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-336.552</v>
      </c>
      <c r="C23" s="41">
        <f>C22/1.18</f>
        <v>35.08728813559322</v>
      </c>
      <c r="D23" s="18"/>
      <c r="E23" s="46">
        <v>0</v>
      </c>
      <c r="F23" s="183"/>
      <c r="G23" s="184"/>
      <c r="H23" s="92">
        <f>B23+C23-E23</f>
        <v>-301.4647118644068</v>
      </c>
      <c r="I23" s="2"/>
    </row>
    <row r="24" spans="1:9" ht="19.5" customHeight="1">
      <c r="A24" s="105" t="s">
        <v>5</v>
      </c>
      <c r="B24" s="29"/>
      <c r="C24" s="30">
        <f>SUM(C26:C29)</f>
        <v>908.395</v>
      </c>
      <c r="D24" s="30">
        <f>SUM(D26:D29)</f>
        <v>913.404</v>
      </c>
      <c r="E24" s="30">
        <f>SUM(E26:E29)</f>
        <v>908.395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111.581</v>
      </c>
      <c r="D26" s="45">
        <v>113.829</v>
      </c>
      <c r="E26" s="11">
        <f>C26</f>
        <v>111.581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137.163</v>
      </c>
      <c r="D27" s="45">
        <v>139.925</v>
      </c>
      <c r="E27" s="11">
        <f>C27</f>
        <v>137.163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659.651</v>
      </c>
      <c r="D28" s="65">
        <v>659.65</v>
      </c>
      <c r="E28" s="54">
        <f>C28</f>
        <v>659.651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-373.457</v>
      </c>
      <c r="C30" s="71">
        <f>C24+C15</f>
        <v>1328.344</v>
      </c>
      <c r="D30" s="69">
        <f>D24+D15</f>
        <v>1334.183</v>
      </c>
      <c r="E30" s="69">
        <f>E24+E15</f>
        <v>1305.2825614830508</v>
      </c>
      <c r="F30" s="142">
        <v>44.228</v>
      </c>
      <c r="G30" s="143"/>
      <c r="H30" s="70">
        <f>H21+H23</f>
        <v>-350.41335593220344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139.56360398305088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6.3139575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6.3139575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96</v>
      </c>
      <c r="G55" s="80"/>
      <c r="H55" s="108">
        <v>95.213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75</v>
      </c>
      <c r="F56" s="214">
        <v>3</v>
      </c>
      <c r="G56" s="215"/>
      <c r="H56" s="216">
        <v>1.115</v>
      </c>
    </row>
    <row r="57" spans="1:8" ht="10.5" customHeight="1">
      <c r="A57" s="213" t="s">
        <v>77</v>
      </c>
      <c r="B57" s="78"/>
      <c r="C57" s="79"/>
      <c r="D57" s="61" t="s">
        <v>78</v>
      </c>
      <c r="E57" s="61" t="s">
        <v>75</v>
      </c>
      <c r="F57" s="214">
        <v>12</v>
      </c>
      <c r="G57" s="215"/>
      <c r="H57" s="216">
        <v>11.96</v>
      </c>
    </row>
    <row r="58" spans="1:8" ht="10.5" customHeight="1">
      <c r="A58" s="213" t="s">
        <v>79</v>
      </c>
      <c r="B58" s="78"/>
      <c r="C58" s="79"/>
      <c r="D58" s="61" t="s">
        <v>80</v>
      </c>
      <c r="E58" s="61" t="s">
        <v>75</v>
      </c>
      <c r="F58" s="214">
        <v>10.5</v>
      </c>
      <c r="G58" s="215"/>
      <c r="H58" s="216">
        <v>10.681</v>
      </c>
    </row>
    <row r="59" spans="1:8" ht="10.5" customHeight="1">
      <c r="A59" s="213" t="s">
        <v>81</v>
      </c>
      <c r="B59" s="78"/>
      <c r="C59" s="79"/>
      <c r="D59" s="61" t="s">
        <v>82</v>
      </c>
      <c r="E59" s="61" t="s">
        <v>83</v>
      </c>
      <c r="F59" s="214">
        <v>1</v>
      </c>
      <c r="G59" s="215"/>
      <c r="H59" s="216">
        <v>0.173</v>
      </c>
    </row>
    <row r="60" spans="1:8" ht="10.5" customHeight="1">
      <c r="A60" s="213" t="s">
        <v>84</v>
      </c>
      <c r="B60" s="78"/>
      <c r="C60" s="79"/>
      <c r="D60" s="61" t="s">
        <v>74</v>
      </c>
      <c r="E60" s="61" t="s">
        <v>83</v>
      </c>
      <c r="F60" s="214">
        <v>1</v>
      </c>
      <c r="G60" s="215"/>
      <c r="H60" s="216">
        <v>0.185</v>
      </c>
    </row>
    <row r="61" spans="1:8" ht="10.5" customHeight="1">
      <c r="A61" s="213" t="s">
        <v>85</v>
      </c>
      <c r="B61" s="78"/>
      <c r="C61" s="79"/>
      <c r="D61" s="61" t="s">
        <v>78</v>
      </c>
      <c r="E61" s="61" t="s">
        <v>83</v>
      </c>
      <c r="F61" s="214">
        <v>1</v>
      </c>
      <c r="G61" s="215"/>
      <c r="H61" s="216">
        <v>0.798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120.12499999999999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2014-03-12T04:28:08Z</dcterms:modified>
  <cp:category/>
  <cp:version/>
  <cp:contentType/>
  <cp:contentStatus/>
</cp:coreProperties>
</file>