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<sst xmlns="http://schemas.openxmlformats.org/spreadsheetml/2006/main" count="103" uniqueCount="88">
  <si>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</si>
  <si>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</si>
  <si>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</si>
  <si>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</si>
  <si>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</si>
  <si>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</si>
  <si>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</si>
  <si>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</si>
  <si>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</si>
  <si>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</si>
  <si>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</si>
  <si>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</si>
  <si>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</si>
  <si>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</si>
  <si>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</si>
  <si>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</si>
  <si>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</si>
  <si>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</si>
  <si>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</si>
  <si>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</si>
  <si>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</si>
  <si>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</si>
  <si>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</si>
  <si>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</si>
  <si>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</si>
  <si>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</si>
  <si>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</si>
  <si>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</si>
  <si>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</si>
  <si>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</si>
  <si>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</si>
  <si>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</si>
  <si>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</si>
  <si>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</si>
  <si>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</si>
  <si>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</si>
  <si>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</si>
  <si>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</si>
  <si>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</si>
  <si>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</si>
  <si>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</si>
  <si>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</si>
  <si>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</si>
  <si>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</si>
  <si>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</si>
  <si>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</si>
  <si>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</si>
  <si>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</si>
  <si>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</si>
  <si>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</si>
  <si>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</si>
  <si>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</si>
  <si>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</si>
  <si>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</si>
  <si>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</si>
  <si>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</si>
  <si>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</si>
  <si>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</si>
  <si>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</si>
  <si>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</si>
  <si>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</si>
  <si>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</si>
  <si>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</si>
  <si>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</si>
  <si>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</si>
  <si>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</si>
  <si>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</si>
  <si>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</si>
  <si>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</si>
  <si>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</si>
  <si>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</si>
  <si>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</si>
  <si>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ОЧИСТНЫЕ СООРУЖ. д 4</t>
  </si>
  <si>
    <t>Ремонт подъездов (п.2)</t>
  </si>
  <si>
    <t>Ноябрь</t>
  </si>
  <si>
    <t xml:space="preserve">шт        </t>
  </si>
  <si>
    <t>Ремонт подъездов (п.3)</t>
  </si>
  <si>
    <t>Ремонт подъездов (п.1)</t>
  </si>
  <si>
    <t>Октябрь</t>
  </si>
  <si>
    <t>Изоляция трубопровода (ц/о-подвал)</t>
  </si>
  <si>
    <t>Март</t>
  </si>
  <si>
    <t xml:space="preserve">м2        </t>
  </si>
  <si>
    <t>Ремонт дверей (2,3 п.+остекл.-0,98м2,цем.полы-8,2м2)</t>
  </si>
  <si>
    <t>Очистка кровли (от снега и наледи)</t>
  </si>
  <si>
    <t>Январь</t>
  </si>
  <si>
    <t>Установка узлов учёта электричества ()</t>
  </si>
  <si>
    <t>Апрель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</si>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</sst>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2163.7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83.4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482.37899999999996</v>
      </c>
      <c r="D15" s="27">
        <f>D16+D22</f>
        <v>498.32399999999996</v>
      </c>
      <c r="E15" s="27">
        <f>E16+E22</f>
        <v>447.1812551271187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423.09</v>
      </c>
      <c r="D16" s="43">
        <v>436.991</v>
      </c>
      <c r="E16" s="17">
        <f>C16*0.1525+E19+E21</f>
        <v>438.13968262711865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280.542</v>
      </c>
      <c r="D18" s="54"/>
      <c r="E18" s="52">
        <f>C18</f>
        <v>280.542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237.74745762711862</v>
      </c>
      <c r="D19" s="17"/>
      <c r="E19" s="17">
        <f>C19</f>
        <v>237.74745762711862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142.548</v>
      </c>
      <c r="D20" s="19"/>
      <c r="E20" s="83">
        <f>E16-E18</f>
        <v>157.59768262711867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118.362</v>
      </c>
      <c r="C21" s="18">
        <f>C20/1.18</f>
        <v>120.80338983050848</v>
      </c>
      <c r="D21" s="18"/>
      <c r="E21" s="46">
        <v>135.871</v>
      </c>
      <c r="F21" s="183"/>
      <c r="G21" s="184"/>
      <c r="H21" s="92">
        <f>B21+C21-E21</f>
        <v>103.29438983050846</v>
      </c>
      <c r="I21" s="2"/>
    </row>
    <row r="22" spans="1:9" ht="15" customHeight="1">
      <c r="A22" s="104" t="s">
        <v>4</v>
      </c>
      <c r="B22" s="57"/>
      <c r="C22" s="42">
        <v>59.289</v>
      </c>
      <c r="D22" s="44">
        <v>61.333</v>
      </c>
      <c r="E22" s="21">
        <f>C22*0.1525+E23</f>
        <v>9.041572500000001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-186.951</v>
      </c>
      <c r="C23" s="41">
        <f>C22/1.18</f>
        <v>50.24491525423729</v>
      </c>
      <c r="D23" s="18"/>
      <c r="E23" s="46">
        <v>0</v>
      </c>
      <c r="F23" s="183"/>
      <c r="G23" s="184"/>
      <c r="H23" s="92">
        <f>B23+C23-E23</f>
        <v>-136.7060847457627</v>
      </c>
      <c r="I23" s="2"/>
    </row>
    <row r="24" spans="1:9" ht="19.5" customHeight="1">
      <c r="A24" s="105" t="s">
        <v>5</v>
      </c>
      <c r="B24" s="29"/>
      <c r="C24" s="30">
        <f>SUM(C26:C29)</f>
        <v>938.835</v>
      </c>
      <c r="D24" s="30">
        <f>SUM(D26:D29)</f>
        <v>973.168</v>
      </c>
      <c r="E24" s="30">
        <f>SUM(E26:E29)</f>
        <v>938.835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92.167</v>
      </c>
      <c r="D26" s="45">
        <v>97.814</v>
      </c>
      <c r="E26" s="11">
        <f>C26</f>
        <v>92.167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113.298</v>
      </c>
      <c r="D27" s="45">
        <v>120.231</v>
      </c>
      <c r="E27" s="11">
        <f>C27</f>
        <v>113.298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733.37</v>
      </c>
      <c r="D28" s="65">
        <v>755.123</v>
      </c>
      <c r="E28" s="54">
        <f>C28</f>
        <v>733.37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-68.589</v>
      </c>
      <c r="C30" s="71">
        <f>C24+C15</f>
        <v>1421.214</v>
      </c>
      <c r="D30" s="69">
        <f>D24+D15</f>
        <v>1471.492</v>
      </c>
      <c r="E30" s="69">
        <f>E24+E15</f>
        <v>1386.0162551271187</v>
      </c>
      <c r="F30" s="142">
        <v>22.717</v>
      </c>
      <c r="G30" s="143"/>
      <c r="H30" s="70">
        <f>H21+H23</f>
        <v>-33.41169491525423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157.59768262711867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9.041572500000001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9.041572500000001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27.399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75</v>
      </c>
      <c r="F56" s="214">
        <v>1</v>
      </c>
      <c r="G56" s="215"/>
      <c r="H56" s="216">
        <v>27.481</v>
      </c>
    </row>
    <row r="57" spans="1:8" ht="10.5" customHeight="1">
      <c r="A57" s="213" t="s">
        <v>77</v>
      </c>
      <c r="B57" s="78"/>
      <c r="C57" s="79"/>
      <c r="D57" s="61" t="s">
        <v>78</v>
      </c>
      <c r="E57" s="61" t="s">
        <v>75</v>
      </c>
      <c r="F57" s="214">
        <v>1</v>
      </c>
      <c r="G57" s="215"/>
      <c r="H57" s="216">
        <v>27.309</v>
      </c>
    </row>
    <row r="58" spans="1:8" ht="10.5" customHeight="1">
      <c r="A58" s="213" t="s">
        <v>79</v>
      </c>
      <c r="B58" s="78"/>
      <c r="C58" s="79"/>
      <c r="D58" s="61" t="s">
        <v>80</v>
      </c>
      <c r="E58" s="61" t="s">
        <v>81</v>
      </c>
      <c r="F58" s="214">
        <v>47</v>
      </c>
      <c r="G58" s="215"/>
      <c r="H58" s="216">
        <v>26.475</v>
      </c>
    </row>
    <row r="59" spans="1:8" ht="10.5" customHeight="1">
      <c r="A59" s="213" t="s">
        <v>82</v>
      </c>
      <c r="B59" s="78"/>
      <c r="C59" s="79"/>
      <c r="D59" s="61" t="s">
        <v>74</v>
      </c>
      <c r="E59" s="61" t="s">
        <v>75</v>
      </c>
      <c r="F59" s="214">
        <v>2</v>
      </c>
      <c r="G59" s="215"/>
      <c r="H59" s="216">
        <v>14.151</v>
      </c>
    </row>
    <row r="60" spans="1:8" ht="10.5" customHeight="1">
      <c r="A60" s="213" t="s">
        <v>83</v>
      </c>
      <c r="B60" s="78"/>
      <c r="C60" s="79"/>
      <c r="D60" s="61" t="s">
        <v>84</v>
      </c>
      <c r="E60" s="61" t="s">
        <v>81</v>
      </c>
      <c r="F60" s="214">
        <v>90</v>
      </c>
      <c r="G60" s="215"/>
      <c r="H60" s="216">
        <v>3.315</v>
      </c>
    </row>
    <row r="61" spans="1:8" ht="10.5" customHeight="1">
      <c r="A61" s="213" t="s">
        <v>85</v>
      </c>
      <c r="B61" s="78"/>
      <c r="C61" s="79"/>
      <c r="D61" s="61" t="s">
        <v>86</v>
      </c>
      <c r="E61" s="61" t="s">
        <v>87</v>
      </c>
      <c r="F61" s="214">
        <v>1</v>
      </c>
      <c r="G61" s="215"/>
      <c r="H61" s="216">
        <v>9.741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135.871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2014-03-12T04:29:51Z</dcterms:modified>
  <cp:category/>
  <cp:version/>
  <cp:contentType/>
  <cp:contentStatus/>
</cp:coreProperties>
</file>