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<sst xmlns="http://schemas.openxmlformats.org/spreadsheetml/2006/main" count="112" uniqueCount="94">
  <si>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</si>
  <si>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</si>
  <si>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</si>
  <si>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</si>
  <si>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</si>
  <si>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</si>
  <si>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</si>
  <si>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</si>
  <si>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</si>
  <si>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</si>
  <si>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</si>
  <si>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</si>
  <si>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</si>
  <si>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</si>
  <si>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</si>
  <si>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</si>
  <si>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</si>
  <si>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</si>
  <si>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</si>
  <si>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</si>
  <si>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</si>
  <si>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</si>
  <si>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</si>
  <si>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</si>
  <si>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</si>
  <si>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</si>
  <si>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</si>
  <si>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</si>
  <si>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</si>
  <si>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</si>
  <si>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</si>
  <si>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</si>
  <si>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</si>
  <si>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</si>
  <si>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</si>
  <si>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</si>
  <si>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</si>
  <si>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</si>
  <si>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</si>
  <si>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</si>
  <si>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</si>
  <si>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</si>
  <si>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</si>
  <si>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</si>
  <si>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</si>
  <si>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</si>
  <si>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</si>
  <si>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</si>
  <si>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</si>
  <si>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</si>
  <si>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</si>
  <si>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</si>
  <si>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</si>
  <si>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</si>
  <si>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</si>
  <si>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</si>
  <si>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</si>
  <si>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</si>
  <si>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</si>
  <si>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</si>
  <si>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</si>
  <si>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</si>
  <si>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</si>
  <si>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</si>
  <si>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</si>
  <si>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</si>
  <si>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</si>
  <si>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</si>
  <si>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</si>
  <si>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</si>
  <si>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</si>
  <si>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</si>
  <si>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ПЛАНДИНА д 25</t>
  </si>
  <si>
    <t>Ремонт электропроводки ()</t>
  </si>
  <si>
    <t>Октябрь</t>
  </si>
  <si>
    <t xml:space="preserve">м.        </t>
  </si>
  <si>
    <t>Ремонт мягкой кровли (лоджии кв.15,28,45,58 ,а/вышка-8м/ч)</t>
  </si>
  <si>
    <t xml:space="preserve">м2        </t>
  </si>
  <si>
    <t>Ремонт канализации (подвал)</t>
  </si>
  <si>
    <t>Март</t>
  </si>
  <si>
    <t xml:space="preserve">м         </t>
  </si>
  <si>
    <t>Ремонт стен (кв.90)</t>
  </si>
  <si>
    <t>Декабрь</t>
  </si>
  <si>
    <t>Замена выключателей (+выключ.)</t>
  </si>
  <si>
    <t xml:space="preserve">шт        </t>
  </si>
  <si>
    <t>Ремонт ЦО (+кран ПП20-1шт,фильтр)</t>
  </si>
  <si>
    <t>Ноябрь</t>
  </si>
  <si>
    <t>Ремонт примыканий (лоджии кв.28,75,88)</t>
  </si>
  <si>
    <t>Сентябрь</t>
  </si>
  <si>
    <t>Устройство забора ()</t>
  </si>
  <si>
    <t>Июнь</t>
  </si>
  <si>
    <t>Услуги автовышки (ремонт кровли на лоджии)</t>
  </si>
  <si>
    <t xml:space="preserve">час       </t>
  </si>
  <si>
    <t>Утепление фасада ()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</si>
</sst>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7">
      <selection activeCell="H30" sqref="H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4186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937.832</v>
      </c>
      <c r="D15" s="27">
        <f>D16+D22</f>
        <v>937.705</v>
      </c>
      <c r="E15" s="27">
        <f>E16+E22</f>
        <v>729.5605494915254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818.531</v>
      </c>
      <c r="D16" s="43">
        <v>818.437</v>
      </c>
      <c r="E16" s="17">
        <f>C16*0.1525+E19+E21</f>
        <v>711.3671469915254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542.7529999999999</v>
      </c>
      <c r="D18" s="54"/>
      <c r="E18" s="52">
        <f>C18</f>
        <v>542.7529999999999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459.9601694915254</v>
      </c>
      <c r="D19" s="17"/>
      <c r="E19" s="17">
        <f>C19</f>
        <v>459.9601694915254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275.778</v>
      </c>
      <c r="D20" s="19"/>
      <c r="E20" s="83">
        <f>E16-E18</f>
        <v>168.61414699152544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-71.188</v>
      </c>
      <c r="C21" s="18">
        <f>C20/1.18</f>
        <v>233.71016949152545</v>
      </c>
      <c r="D21" s="18"/>
      <c r="E21" s="46">
        <v>126.581</v>
      </c>
      <c r="F21" s="148"/>
      <c r="G21" s="149"/>
      <c r="H21" s="92">
        <f>B21+C21-E21</f>
        <v>35.94116949152546</v>
      </c>
      <c r="I21" s="2"/>
    </row>
    <row r="22" spans="1:9" ht="15" customHeight="1">
      <c r="A22" s="104" t="s">
        <v>4</v>
      </c>
      <c r="B22" s="57"/>
      <c r="C22" s="42">
        <v>119.301</v>
      </c>
      <c r="D22" s="44">
        <v>119.268</v>
      </c>
      <c r="E22" s="21">
        <f>C22*0.1525+E23</f>
        <v>18.1934025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-360.894</v>
      </c>
      <c r="C23" s="41">
        <f>C22/1.18</f>
        <v>101.10254237288136</v>
      </c>
      <c r="D23" s="18"/>
      <c r="E23" s="46">
        <v>0</v>
      </c>
      <c r="F23" s="148"/>
      <c r="G23" s="149"/>
      <c r="H23" s="92">
        <f>B23+C23-E23</f>
        <v>-259.79145762711863</v>
      </c>
      <c r="I23" s="2"/>
    </row>
    <row r="24" spans="1:9" ht="19.5" customHeight="1">
      <c r="A24" s="105" t="s">
        <v>5</v>
      </c>
      <c r="B24" s="29"/>
      <c r="C24" s="30">
        <f>SUM(C26:C29)</f>
        <v>2188.5570000000002</v>
      </c>
      <c r="D24" s="30">
        <f>SUM(D26:D29)</f>
        <v>2191.817</v>
      </c>
      <c r="E24" s="30">
        <f>SUM(E26:E29)</f>
        <v>1774.3598299999999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193.369</v>
      </c>
      <c r="D26" s="45">
        <v>195.718</v>
      </c>
      <c r="E26" s="11">
        <f>C26</f>
        <v>193.369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154.663</v>
      </c>
      <c r="D27" s="45">
        <v>156.686</v>
      </c>
      <c r="E27" s="11">
        <f>C27</f>
        <v>154.663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1422.098</v>
      </c>
      <c r="D28" s="65">
        <v>1419.48</v>
      </c>
      <c r="E28" s="54">
        <f>C28-414.19717</f>
        <v>1007.9008299999999</v>
      </c>
      <c r="F28" s="197"/>
      <c r="G28" s="198"/>
      <c r="H28" s="90">
        <f>C28-E28</f>
        <v>414.19717</v>
      </c>
      <c r="I28" s="2"/>
    </row>
    <row r="29" spans="1:8" ht="15.75" thickBot="1">
      <c r="A29" s="107" t="s">
        <v>61</v>
      </c>
      <c r="B29" s="67"/>
      <c r="C29" s="65">
        <v>418.427</v>
      </c>
      <c r="D29" s="65">
        <v>419.933</v>
      </c>
      <c r="E29" s="54">
        <f>C29</f>
        <v>418.427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-432.082</v>
      </c>
      <c r="C30" s="71">
        <f>C24+C15</f>
        <v>3126.389</v>
      </c>
      <c r="D30" s="69">
        <f>D24+D15</f>
        <v>3129.522</v>
      </c>
      <c r="E30" s="69">
        <f>E24+E15</f>
        <v>2503.920379491525</v>
      </c>
      <c r="F30" s="214">
        <v>29.584</v>
      </c>
      <c r="G30" s="215"/>
      <c r="H30" s="70">
        <f>H21+H23</f>
        <v>-223.8502881355932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168.61414699152544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18.1934025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18.1934025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9</v>
      </c>
      <c r="G55" s="80"/>
      <c r="H55" s="108">
        <v>1.38</v>
      </c>
    </row>
    <row r="56" spans="1:8" ht="10.5" customHeight="1">
      <c r="A56" s="129" t="s">
        <v>76</v>
      </c>
      <c r="B56" s="78"/>
      <c r="C56" s="79"/>
      <c r="D56" s="61" t="s">
        <v>74</v>
      </c>
      <c r="E56" s="61" t="s">
        <v>77</v>
      </c>
      <c r="F56" s="130">
        <v>12.1</v>
      </c>
      <c r="G56" s="131"/>
      <c r="H56" s="132">
        <v>14.119</v>
      </c>
    </row>
    <row r="57" spans="1:8" ht="10.5" customHeight="1">
      <c r="A57" s="129" t="s">
        <v>78</v>
      </c>
      <c r="B57" s="78"/>
      <c r="C57" s="79"/>
      <c r="D57" s="61" t="s">
        <v>79</v>
      </c>
      <c r="E57" s="61" t="s">
        <v>80</v>
      </c>
      <c r="F57" s="130">
        <v>66</v>
      </c>
      <c r="G57" s="131"/>
      <c r="H57" s="132">
        <v>43.573</v>
      </c>
    </row>
    <row r="58" spans="1:8" ht="10.5" customHeight="1">
      <c r="A58" s="129" t="s">
        <v>81</v>
      </c>
      <c r="B58" s="78"/>
      <c r="C58" s="79"/>
      <c r="D58" s="61" t="s">
        <v>82</v>
      </c>
      <c r="E58" s="61" t="s">
        <v>77</v>
      </c>
      <c r="F58" s="130">
        <v>124.8</v>
      </c>
      <c r="G58" s="131"/>
      <c r="H58" s="132">
        <v>6.234</v>
      </c>
    </row>
    <row r="59" spans="1:8" ht="10.5" customHeight="1">
      <c r="A59" s="129" t="s">
        <v>83</v>
      </c>
      <c r="B59" s="78"/>
      <c r="C59" s="79"/>
      <c r="D59" s="61" t="s">
        <v>79</v>
      </c>
      <c r="E59" s="61" t="s">
        <v>84</v>
      </c>
      <c r="F59" s="130">
        <v>1</v>
      </c>
      <c r="G59" s="131"/>
      <c r="H59" s="132">
        <v>0.107</v>
      </c>
    </row>
    <row r="60" spans="1:8" ht="10.5" customHeight="1">
      <c r="A60" s="129" t="s">
        <v>85</v>
      </c>
      <c r="B60" s="78"/>
      <c r="C60" s="79"/>
      <c r="D60" s="61" t="s">
        <v>86</v>
      </c>
      <c r="E60" s="61" t="s">
        <v>80</v>
      </c>
      <c r="F60" s="130">
        <v>0.5</v>
      </c>
      <c r="G60" s="131"/>
      <c r="H60" s="132">
        <v>0.488</v>
      </c>
    </row>
    <row r="61" spans="1:8" ht="10.5" customHeight="1">
      <c r="A61" s="129" t="s">
        <v>87</v>
      </c>
      <c r="B61" s="78"/>
      <c r="C61" s="79"/>
      <c r="D61" s="61" t="s">
        <v>88</v>
      </c>
      <c r="E61" s="61" t="s">
        <v>80</v>
      </c>
      <c r="F61" s="130">
        <v>18.4</v>
      </c>
      <c r="G61" s="131"/>
      <c r="H61" s="132">
        <v>2.694</v>
      </c>
    </row>
    <row r="62" spans="1:8" ht="10.5" customHeight="1">
      <c r="A62" s="129" t="s">
        <v>89</v>
      </c>
      <c r="B62" s="78"/>
      <c r="C62" s="79"/>
      <c r="D62" s="61" t="s">
        <v>90</v>
      </c>
      <c r="E62" s="61" t="s">
        <v>77</v>
      </c>
      <c r="F62" s="130">
        <v>16</v>
      </c>
      <c r="G62" s="131"/>
      <c r="H62" s="132">
        <v>14.803</v>
      </c>
    </row>
    <row r="63" spans="1:8" ht="10.5" customHeight="1">
      <c r="A63" s="129" t="s">
        <v>91</v>
      </c>
      <c r="B63" s="78"/>
      <c r="C63" s="79"/>
      <c r="D63" s="61" t="s">
        <v>88</v>
      </c>
      <c r="E63" s="61" t="s">
        <v>92</v>
      </c>
      <c r="F63" s="130">
        <v>3</v>
      </c>
      <c r="G63" s="131"/>
      <c r="H63" s="132">
        <v>3</v>
      </c>
    </row>
    <row r="64" spans="1:8" ht="10.5" customHeight="1">
      <c r="A64" s="129" t="s">
        <v>93</v>
      </c>
      <c r="B64" s="78"/>
      <c r="C64" s="79"/>
      <c r="D64" s="61" t="s">
        <v>82</v>
      </c>
      <c r="E64" s="61" t="s">
        <v>77</v>
      </c>
      <c r="F64" s="130">
        <v>61.6</v>
      </c>
      <c r="G64" s="131"/>
      <c r="H64" s="132">
        <v>40.183</v>
      </c>
    </row>
    <row r="65" spans="1:8" ht="9.75" customHeight="1">
      <c r="A65" s="150" t="s">
        <v>56</v>
      </c>
      <c r="B65" s="151"/>
      <c r="C65" s="128"/>
      <c r="D65" s="62"/>
      <c r="E65" s="62"/>
      <c r="F65" s="212"/>
      <c r="G65" s="213"/>
      <c r="H65" s="109">
        <f>SUM(H55:H64)</f>
        <v>126.58099999999999</v>
      </c>
    </row>
    <row r="66" spans="1:8" ht="37.5" customHeight="1" thickBot="1">
      <c r="A66" s="152" t="s">
        <v>65</v>
      </c>
      <c r="B66" s="152"/>
      <c r="C66" s="152"/>
      <c r="D66" s="152"/>
      <c r="E66" s="152"/>
      <c r="F66" s="152"/>
      <c r="G66" s="152"/>
      <c r="H66" s="152"/>
    </row>
    <row r="67" spans="1:8" ht="27.75" customHeight="1" thickBot="1">
      <c r="A67" s="191" t="s">
        <v>45</v>
      </c>
      <c r="B67" s="192"/>
      <c r="C67" s="139"/>
      <c r="D67" s="58" t="s">
        <v>44</v>
      </c>
      <c r="E67" s="59" t="s">
        <v>52</v>
      </c>
      <c r="F67" s="138" t="s">
        <v>43</v>
      </c>
      <c r="G67" s="139"/>
      <c r="H67" s="60" t="s">
        <v>53</v>
      </c>
    </row>
    <row r="68" spans="1:8" ht="10.5" customHeight="1">
      <c r="A68" s="110"/>
      <c r="B68" s="78"/>
      <c r="C68" s="79"/>
      <c r="D68" s="61"/>
      <c r="E68" s="61"/>
      <c r="F68" s="81"/>
      <c r="G68" s="80"/>
      <c r="H68" s="108"/>
    </row>
    <row r="69" spans="1:8" ht="9.75" customHeight="1">
      <c r="A69" s="150" t="s">
        <v>56</v>
      </c>
      <c r="B69" s="151"/>
      <c r="C69" s="128"/>
      <c r="D69" s="62"/>
      <c r="E69" s="62"/>
      <c r="F69" s="212"/>
      <c r="G69" s="213"/>
      <c r="H69" s="109">
        <f>SUM(H68:H68)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9:G69"/>
    <mergeCell ref="F30:G30"/>
    <mergeCell ref="F65:G6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2014-03-14T06:48:11Z</dcterms:modified>
  <cp:category/>
  <cp:version/>
  <cp:contentType/>
  <cp:contentStatus/>
</cp:coreProperties>
</file>